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gsgtpla\07-PÁGINA WEB\Datos\Datos 2024\Terminados\"/>
    </mc:Choice>
  </mc:AlternateContent>
  <bookViews>
    <workbookView xWindow="0" yWindow="0" windowWidth="28800" windowHeight="11880"/>
  </bookViews>
  <sheets>
    <sheet name="INDICE" sheetId="8" r:id="rId1"/>
    <sheet name="1" sheetId="9" r:id="rId2"/>
    <sheet name="2" sheetId="3" r:id="rId3"/>
    <sheet name="3" sheetId="1" r:id="rId4"/>
    <sheet name="4" sheetId="4" r:id="rId5"/>
    <sheet name="5" sheetId="5" r:id="rId6"/>
    <sheet name="6" sheetId="2" r:id="rId7"/>
    <sheet name="7" sheetId="6" r:id="rId8"/>
    <sheet name="8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0" l="1"/>
  <c r="C7" i="10"/>
  <c r="B7" i="10"/>
  <c r="C6" i="6"/>
  <c r="D6" i="6"/>
  <c r="B6" i="6"/>
  <c r="C6" i="2"/>
  <c r="D6" i="2"/>
  <c r="B6" i="2"/>
  <c r="D16" i="5"/>
  <c r="E16" i="5"/>
  <c r="C16" i="5"/>
  <c r="E15" i="5"/>
  <c r="D15" i="5"/>
  <c r="G15" i="5" s="1"/>
  <c r="C15" i="5"/>
  <c r="F15" i="5"/>
  <c r="F12" i="5"/>
  <c r="G12" i="5"/>
  <c r="F13" i="5"/>
  <c r="G13" i="5"/>
  <c r="F14" i="5"/>
  <c r="G14" i="5"/>
  <c r="E9" i="5"/>
  <c r="E10" i="5"/>
  <c r="E11" i="5" s="1"/>
  <c r="E8" i="5"/>
  <c r="D11" i="5"/>
  <c r="C11" i="5"/>
  <c r="E5" i="5"/>
  <c r="E6" i="5"/>
  <c r="E7" i="5" s="1"/>
  <c r="E4" i="5"/>
  <c r="D7" i="5"/>
  <c r="C7" i="5"/>
  <c r="C7" i="4"/>
  <c r="D7" i="4"/>
  <c r="B7" i="4"/>
  <c r="C9" i="1"/>
  <c r="D9" i="1"/>
  <c r="B9" i="1"/>
  <c r="A2" i="9"/>
  <c r="C7" i="9" l="1"/>
  <c r="B7" i="9"/>
  <c r="D6" i="9"/>
  <c r="F6" i="9" s="1"/>
  <c r="D5" i="9"/>
  <c r="F5" i="9" s="1"/>
  <c r="D4" i="9"/>
  <c r="F4" i="9" s="1"/>
  <c r="E6" i="9"/>
  <c r="E5" i="9" l="1"/>
  <c r="E4" i="9"/>
  <c r="D7" i="9"/>
  <c r="E7" i="9" s="1"/>
  <c r="A2" i="10"/>
  <c r="E6" i="10"/>
  <c r="D5" i="10"/>
  <c r="F5" i="10" s="1"/>
  <c r="D4" i="10"/>
  <c r="E4" i="10" s="1"/>
  <c r="D5" i="6"/>
  <c r="E5" i="6" s="1"/>
  <c r="D4" i="6"/>
  <c r="F4" i="6" s="1"/>
  <c r="E6" i="6"/>
  <c r="A2" i="6"/>
  <c r="F16" i="5"/>
  <c r="F11" i="5"/>
  <c r="F10" i="5"/>
  <c r="F9" i="5"/>
  <c r="F8" i="5"/>
  <c r="F7" i="5"/>
  <c r="F6" i="5"/>
  <c r="F5" i="5"/>
  <c r="F4" i="5"/>
  <c r="G4" i="5"/>
  <c r="D7" i="10" l="1"/>
  <c r="F7" i="10" s="1"/>
  <c r="E5" i="10"/>
  <c r="F7" i="9"/>
  <c r="E4" i="6"/>
  <c r="F4" i="10"/>
  <c r="F6" i="10"/>
  <c r="E7" i="10" l="1"/>
  <c r="A2" i="5"/>
  <c r="C37" i="3"/>
  <c r="D37" i="3"/>
  <c r="E26" i="3"/>
  <c r="D4" i="4" l="1"/>
  <c r="D5" i="4"/>
  <c r="D6" i="4"/>
  <c r="E7" i="4"/>
  <c r="E4" i="4"/>
  <c r="E5" i="4"/>
  <c r="E6" i="4"/>
  <c r="F7" i="4" l="1"/>
  <c r="D5" i="2"/>
  <c r="D4" i="2"/>
  <c r="A2" i="4"/>
  <c r="A2" i="2" l="1"/>
  <c r="A2" i="1"/>
  <c r="A2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7" i="3"/>
  <c r="F27" i="3" s="1"/>
  <c r="E28" i="3"/>
  <c r="E29" i="3"/>
  <c r="F29" i="3" s="1"/>
  <c r="E30" i="3"/>
  <c r="E31" i="3"/>
  <c r="F31" i="3" s="1"/>
  <c r="E32" i="3"/>
  <c r="E33" i="3"/>
  <c r="F33" i="3" s="1"/>
  <c r="E34" i="3"/>
  <c r="E35" i="3"/>
  <c r="F35" i="3" s="1"/>
  <c r="E36" i="3"/>
  <c r="E4" i="3"/>
  <c r="E37" i="3" s="1"/>
  <c r="F37" i="3" s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8" i="3"/>
  <c r="F30" i="3"/>
  <c r="F32" i="3"/>
  <c r="F34" i="3"/>
  <c r="F36" i="3"/>
  <c r="G4" i="3"/>
  <c r="D4" i="1"/>
  <c r="E4" i="2"/>
  <c r="E5" i="2"/>
  <c r="E6" i="2"/>
  <c r="F6" i="2"/>
  <c r="G37" i="3" l="1"/>
  <c r="F4" i="3"/>
  <c r="E9" i="1"/>
  <c r="F9" i="1"/>
  <c r="E5" i="1"/>
  <c r="E6" i="1"/>
  <c r="E7" i="1"/>
  <c r="E8" i="1"/>
  <c r="E4" i="1"/>
  <c r="F4" i="1"/>
  <c r="F5" i="6" l="1"/>
  <c r="F6" i="6"/>
  <c r="G7" i="5"/>
  <c r="G5" i="5"/>
  <c r="G6" i="5"/>
  <c r="G11" i="5"/>
  <c r="G8" i="5"/>
  <c r="G9" i="5"/>
  <c r="G10" i="5"/>
  <c r="G16" i="5"/>
  <c r="F4" i="4"/>
  <c r="F5" i="4"/>
  <c r="F6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F4" i="2"/>
  <c r="F5" i="2"/>
  <c r="F5" i="1"/>
  <c r="F6" i="1"/>
  <c r="F7" i="1"/>
  <c r="F8" i="1"/>
</calcChain>
</file>

<file path=xl/sharedStrings.xml><?xml version="1.0" encoding="utf-8"?>
<sst xmlns="http://schemas.openxmlformats.org/spreadsheetml/2006/main" count="179" uniqueCount="90">
  <si>
    <t>Total</t>
  </si>
  <si>
    <t>Hombre</t>
  </si>
  <si>
    <t>Mujer</t>
  </si>
  <si>
    <t>Menos de 2.000</t>
  </si>
  <si>
    <t>De 2.000 a 9.999</t>
  </si>
  <si>
    <t>De 10.000 o más</t>
  </si>
  <si>
    <t>0-34</t>
  </si>
  <si>
    <t>35-69</t>
  </si>
  <si>
    <t>No tiene dificultad</t>
  </si>
  <si>
    <t>25-49</t>
  </si>
  <si>
    <t>50-74</t>
  </si>
  <si>
    <t>75-100</t>
  </si>
  <si>
    <t>Española</t>
  </si>
  <si>
    <t>Extranjera</t>
  </si>
  <si>
    <t>70 y más</t>
  </si>
  <si>
    <t>Sí tiene dificultad</t>
  </si>
  <si>
    <t>0-15</t>
  </si>
  <si>
    <t>16-44</t>
  </si>
  <si>
    <t>45-64</t>
  </si>
  <si>
    <t>65-79</t>
  </si>
  <si>
    <t>80 y +</t>
  </si>
  <si>
    <t>www.aragon.es/mujeresrurales</t>
  </si>
  <si>
    <t xml:space="preserve"> </t>
  </si>
  <si>
    <t>Fuente: elaboración propia con datos obtenidos del IASS e IAEST</t>
  </si>
  <si>
    <t>Fecha de la última actualización julio de 2024</t>
  </si>
  <si>
    <t>Población con discapacidad por edad y sexo</t>
  </si>
  <si>
    <t>Población con discapacidad por nacionalidad y sexo</t>
  </si>
  <si>
    <t>Población con discapacidad por comarca y sexo</t>
  </si>
  <si>
    <t xml:space="preserve"> Población con discapacidad por tamaño de municipio, edad y sexo</t>
  </si>
  <si>
    <t>Población con discapacidad por tamaño de municipio y sexo</t>
  </si>
  <si>
    <t>Población con discapacidad por dificultadad de movilidad y sexo</t>
  </si>
  <si>
    <t>Población con discapacidad por grado de discapacidad y sexo</t>
  </si>
  <si>
    <t>% Hombres</t>
  </si>
  <si>
    <t>% Mujeres</t>
  </si>
  <si>
    <t>Grupo de edad</t>
  </si>
  <si>
    <t>Población  de Aragón con discapacidad por edad y sexo</t>
  </si>
  <si>
    <t>Personas con discapacidad en Aragón</t>
  </si>
  <si>
    <t>Nacionalidad</t>
  </si>
  <si>
    <t>Población de Aragón con discapacidad por nacionalidad y sexo</t>
  </si>
  <si>
    <t>Código Comarca</t>
  </si>
  <si>
    <t>Nombre comarca</t>
  </si>
  <si>
    <t>Hombres</t>
  </si>
  <si>
    <t>Mujeres</t>
  </si>
  <si>
    <t>La Jacetania</t>
  </si>
  <si>
    <t>Alto Gállego</t>
  </si>
  <si>
    <t>Sobrarbe</t>
  </si>
  <si>
    <t>Ribagorza</t>
  </si>
  <si>
    <t>Cinco Villas</t>
  </si>
  <si>
    <t>Hoya de Huesca / Plana de Uesca</t>
  </si>
  <si>
    <t>Somontano de Barbastro</t>
  </si>
  <si>
    <t>Cinca Medio</t>
  </si>
  <si>
    <t>La Litera / La Llitera</t>
  </si>
  <si>
    <t>Los Monegros</t>
  </si>
  <si>
    <t>Bajo Cinca / Baix Cinca</t>
  </si>
  <si>
    <t>Tarazona y el Moncayo</t>
  </si>
  <si>
    <t>Campo de Borja</t>
  </si>
  <si>
    <t>Aranda</t>
  </si>
  <si>
    <t>Ribera Alta del Ebro</t>
  </si>
  <si>
    <t>Valdejalón</t>
  </si>
  <si>
    <t>Central</t>
  </si>
  <si>
    <t>Ribera Baja del Ebro</t>
  </si>
  <si>
    <t>Bajo Aragón-Caspe / Baix Aragó-Casp</t>
  </si>
  <si>
    <t>Comunidad de Calatayud</t>
  </si>
  <si>
    <t>Campo de Cariñena</t>
  </si>
  <si>
    <t>Campo de Belchite</t>
  </si>
  <si>
    <t>Bajo Martín</t>
  </si>
  <si>
    <t>Campo de Daroca</t>
  </si>
  <si>
    <t>Jiloca</t>
  </si>
  <si>
    <t>Cuencas Mineras</t>
  </si>
  <si>
    <t>Andorra-Sierra de Arcos</t>
  </si>
  <si>
    <t>Bajo Aragón</t>
  </si>
  <si>
    <t>Comunidad de Teruel</t>
  </si>
  <si>
    <t>Maestrazgo</t>
  </si>
  <si>
    <t>Sierra de Albarracín</t>
  </si>
  <si>
    <t>Gúdar-Javalambre</t>
  </si>
  <si>
    <t>Matarraña / Matarranya</t>
  </si>
  <si>
    <t>Aragón</t>
  </si>
  <si>
    <t>Tamaño del municipio</t>
  </si>
  <si>
    <t>Grado de discapacidad</t>
  </si>
  <si>
    <t>Población con discapacidad por tamaño de municipio, edad y sexo</t>
  </si>
  <si>
    <t>edad</t>
  </si>
  <si>
    <t>Población con discapacidad por provincias y sexo</t>
  </si>
  <si>
    <t>Dificultad</t>
  </si>
  <si>
    <t>Población con discapacidad por dificultad de movilidad y  sexo</t>
  </si>
  <si>
    <t>Total general</t>
  </si>
  <si>
    <t>Huesca</t>
  </si>
  <si>
    <t>Teruel</t>
  </si>
  <si>
    <t>Zaragoza</t>
  </si>
  <si>
    <t>Provincia</t>
  </si>
  <si>
    <t>Datos a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</si>
</sst>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54"/>
      <name val="Calibri"/>
      <family val="2"/>
    </font>
    <font>
      <sz val="10"/>
      <name val="Calibri"/>
      <family val="2"/>
    </font>
    <font>
      <b/>
      <sz val="16"/>
      <color indexed="9"/>
      <name val="Calibri"/>
      <family val="2"/>
    </font>
    <font>
      <sz val="8"/>
      <name val="Arial"/>
      <family val="2"/>
    </font>
    <font>
      <sz val="12"/>
      <color indexed="60"/>
      <name val="Arial"/>
      <family val="2"/>
    </font>
    <font>
      <sz val="14"/>
      <color indexed="54"/>
      <name val="Calibri"/>
      <family val="2"/>
    </font>
    <font>
      <sz val="16"/>
      <name val="Calibri"/>
      <family val="2"/>
    </font>
    <font>
      <b/>
      <sz val="14"/>
      <color indexed="54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12"/>
      <name val="Arial Black"/>
      <family val="2"/>
    </font>
    <font>
      <i/>
      <sz val="10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" fontId="5" fillId="0" borderId="0"/>
    <xf numFmtId="0" fontId="6" fillId="0" borderId="0" applyNumberFormat="0" applyFill="0" applyBorder="0" applyProtection="0"/>
    <xf numFmtId="0" fontId="12" fillId="0" borderId="0">
      <alignment horizontal="left" wrapText="1"/>
    </xf>
    <xf numFmtId="0" fontId="15" fillId="0" borderId="0" applyNumberForma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0" fillId="2" borderId="2" xfId="0" applyFill="1" applyBorder="1"/>
    <xf numFmtId="0" fontId="1" fillId="2" borderId="0" xfId="0" applyFont="1" applyFill="1" applyAlignment="1">
      <alignment horizontal="left"/>
    </xf>
    <xf numFmtId="3" fontId="1" fillId="2" borderId="0" xfId="0" applyNumberFormat="1" applyFont="1" applyFill="1"/>
    <xf numFmtId="0" fontId="0" fillId="2" borderId="0" xfId="0" applyFill="1" applyBorder="1"/>
    <xf numFmtId="0" fontId="0" fillId="2" borderId="0" xfId="0" applyFont="1" applyFill="1" applyBorder="1"/>
    <xf numFmtId="3" fontId="1" fillId="2" borderId="1" xfId="0" applyNumberFormat="1" applyFont="1" applyFill="1" applyBorder="1"/>
    <xf numFmtId="3" fontId="0" fillId="2" borderId="3" xfId="0" applyNumberFormat="1" applyFill="1" applyBorder="1"/>
    <xf numFmtId="3" fontId="0" fillId="2" borderId="0" xfId="0" applyNumberFormat="1" applyFill="1" applyBorder="1"/>
    <xf numFmtId="3" fontId="0" fillId="2" borderId="1" xfId="0" applyNumberFormat="1" applyFill="1" applyBorder="1"/>
    <xf numFmtId="10" fontId="0" fillId="2" borderId="0" xfId="0" applyNumberFormat="1" applyFill="1"/>
    <xf numFmtId="0" fontId="7" fillId="0" borderId="0" xfId="2" applyFont="1" applyFill="1" applyBorder="1" applyAlignment="1" applyProtection="1">
      <alignment horizontal="right" vertical="top" indent="1"/>
    </xf>
    <xf numFmtId="0" fontId="9" fillId="0" borderId="0" xfId="0" applyFont="1" applyBorder="1" applyAlignment="1">
      <alignment vertical="top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left" vertical="center" wrapText="1"/>
    </xf>
    <xf numFmtId="0" fontId="10" fillId="6" borderId="5" xfId="0" applyNumberFormat="1" applyFont="1" applyFill="1" applyBorder="1" applyAlignment="1">
      <alignment horizontal="right" vertical="center" wrapText="1"/>
    </xf>
    <xf numFmtId="0" fontId="3" fillId="7" borderId="2" xfId="0" applyFont="1" applyFill="1" applyBorder="1" applyAlignment="1">
      <alignment horizontal="left"/>
    </xf>
    <xf numFmtId="3" fontId="11" fillId="8" borderId="2" xfId="0" applyNumberFormat="1" applyFont="1" applyFill="1" applyBorder="1" applyAlignment="1">
      <alignment horizontal="right" wrapText="1"/>
    </xf>
    <xf numFmtId="10" fontId="10" fillId="0" borderId="2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/>
    <xf numFmtId="10" fontId="0" fillId="2" borderId="2" xfId="0" applyNumberFormat="1" applyFill="1" applyBorder="1"/>
    <xf numFmtId="0" fontId="0" fillId="2" borderId="0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0" fillId="6" borderId="6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14" fillId="2" borderId="0" xfId="0" applyFont="1" applyFill="1"/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10" fillId="6" borderId="7" xfId="0" applyNumberFormat="1" applyFont="1" applyFill="1" applyBorder="1" applyAlignment="1">
      <alignment horizontal="center" vertical="center" wrapText="1"/>
    </xf>
    <xf numFmtId="10" fontId="0" fillId="2" borderId="3" xfId="0" applyNumberFormat="1" applyFill="1" applyBorder="1"/>
    <xf numFmtId="10" fontId="0" fillId="2" borderId="0" xfId="0" applyNumberFormat="1" applyFill="1" applyBorder="1"/>
    <xf numFmtId="10" fontId="0" fillId="2" borderId="1" xfId="0" applyNumberFormat="1" applyFill="1" applyBorder="1"/>
    <xf numFmtId="0" fontId="0" fillId="2" borderId="3" xfId="0" applyFill="1" applyBorder="1" applyAlignment="1">
      <alignment horizontal="left" indent="1"/>
    </xf>
    <xf numFmtId="0" fontId="0" fillId="2" borderId="0" xfId="0" applyFill="1" applyBorder="1" applyAlignment="1">
      <alignment horizontal="left" indent="1"/>
    </xf>
    <xf numFmtId="3" fontId="0" fillId="9" borderId="1" xfId="0" applyNumberFormat="1" applyFill="1" applyBorder="1"/>
    <xf numFmtId="10" fontId="0" fillId="9" borderId="1" xfId="0" applyNumberFormat="1" applyFill="1" applyBorder="1"/>
    <xf numFmtId="3" fontId="0" fillId="9" borderId="0" xfId="0" applyNumberFormat="1" applyFill="1" applyBorder="1"/>
    <xf numFmtId="10" fontId="0" fillId="9" borderId="0" xfId="0" applyNumberFormat="1" applyFill="1" applyBorder="1"/>
    <xf numFmtId="0" fontId="0" fillId="0" borderId="0" xfId="0" applyBorder="1"/>
    <xf numFmtId="0" fontId="1" fillId="2" borderId="11" xfId="0" applyFont="1" applyFill="1" applyBorder="1" applyAlignment="1">
      <alignment horizontal="left"/>
    </xf>
    <xf numFmtId="3" fontId="1" fillId="2" borderId="2" xfId="0" applyNumberFormat="1" applyFont="1" applyFill="1" applyBorder="1"/>
    <xf numFmtId="0" fontId="10" fillId="6" borderId="7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3" fontId="1" fillId="2" borderId="0" xfId="0" applyNumberFormat="1" applyFont="1" applyFill="1" applyBorder="1"/>
    <xf numFmtId="0" fontId="0" fillId="2" borderId="1" xfId="0" applyFill="1" applyBorder="1"/>
    <xf numFmtId="0" fontId="3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wrapText="1"/>
    </xf>
    <xf numFmtId="0" fontId="4" fillId="3" borderId="0" xfId="0" applyFont="1" applyFill="1" applyAlignment="1">
      <alignment horizontal="left" vertical="center" wrapText="1"/>
    </xf>
    <xf numFmtId="0" fontId="8" fillId="4" borderId="0" xfId="0" applyFont="1" applyFill="1" applyAlignment="1"/>
    <xf numFmtId="0" fontId="3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13" fillId="0" borderId="0" xfId="3" applyFont="1" applyBorder="1" applyAlignment="1">
      <alignment horizontal="left" wrapText="1"/>
    </xf>
    <xf numFmtId="0" fontId="4" fillId="4" borderId="0" xfId="0" applyFont="1" applyFill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0" fillId="9" borderId="10" xfId="0" applyFill="1" applyBorder="1" applyAlignment="1">
      <alignment horizontal="right"/>
    </xf>
    <xf numFmtId="0" fontId="0" fillId="9" borderId="1" xfId="0" applyFill="1" applyBorder="1" applyAlignment="1">
      <alignment horizontal="right"/>
    </xf>
    <xf numFmtId="0" fontId="0" fillId="9" borderId="8" xfId="0" applyFill="1" applyBorder="1" applyAlignment="1">
      <alignment horizontal="right"/>
    </xf>
    <xf numFmtId="0" fontId="0" fillId="9" borderId="0" xfId="0" applyFill="1" applyBorder="1" applyAlignment="1">
      <alignment horizontal="right"/>
    </xf>
    <xf numFmtId="0" fontId="4" fillId="4" borderId="0" xfId="0" applyFont="1" applyFill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0" fontId="15" fillId="2" borderId="0" xfId="4" quotePrefix="1" applyFill="1" applyBorder="1"/>
    <xf numFmtId="0" fontId="15" fillId="2" borderId="0" xfId="4" applyFill="1" applyBorder="1"/>
  </cellXfs>
  <cellStyles count="5">
    <cellStyle name="1 Título tabla" xfId="3"/>
    <cellStyle name="6 Matriz d datos NUM" xfId="1"/>
    <cellStyle name="Hipervínculo" xfId="4" builtinId="8"/>
    <cellStyle name="Hipervínculo_Est_Registral_Inmobiliaria_2011" xfId="2"/>
    <cellStyle name="Normal" xfId="0" builtinId="0"/>
  </cellStyles>
  <dxfs count="0"/>
  <tableStyles count="0" defaultTableStyle="TableStyleMedium2" defaultPivotStyle="PivotStyleLight16"/>
  <colors>
    <mruColors>
      <color rgb="FF3333CC"/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Huesca 2024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FC-497C-8EC6-45DE7E4DD6B1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FC-497C-8EC6-45DE7E4DD6B1}"/>
              </c:ext>
            </c:extLst>
          </c:dPt>
          <c:dLbls>
            <c:dLbl>
              <c:idx val="0"/>
              <c:layout>
                <c:manualLayout>
                  <c:x val="4.1692246096356599E-2"/>
                  <c:y val="-5.870330038532417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AFC-497C-8EC6-45DE7E4DD6B1}"/>
                </c:ext>
              </c:extLst>
            </c:dLbl>
            <c:dLbl>
              <c:idx val="1"/>
              <c:layout>
                <c:manualLayout>
                  <c:x val="-4.767491634167198E-2"/>
                  <c:y val="-1.33720518977680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AFC-497C-8EC6-45DE7E4DD6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'1'!$B$4:$C$4</c:f>
              <c:numCache>
                <c:formatCode>#,##0</c:formatCode>
                <c:ptCount val="2"/>
                <c:pt idx="0">
                  <c:v>7060</c:v>
                </c:pt>
                <c:pt idx="1">
                  <c:v>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C-497C-8EC6-45DE7E4DD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Personas con discapacidad en poblaciones rurales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'5'!$C$3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3333CC"/>
            </a:solidFill>
            <a:ln>
              <a:noFill/>
            </a:ln>
            <a:effectLst/>
          </c:spPr>
          <c:invertIfNegative val="0"/>
          <c:cat>
            <c:strRef>
              <c:f>'5'!$B$4:$B$6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'5'!$C$4:$C$6</c:f>
              <c:numCache>
                <c:formatCode>#,##0</c:formatCode>
                <c:ptCount val="3"/>
                <c:pt idx="0">
                  <c:v>546</c:v>
                </c:pt>
                <c:pt idx="1">
                  <c:v>2591</c:v>
                </c:pt>
                <c:pt idx="2">
                  <c:v>1968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7-49E6-BDE7-6FE9BA7B7BD8}"/>
            </c:ext>
          </c:extLst>
        </c:ser>
        <c:ser>
          <c:idx val="1"/>
          <c:order val="1"/>
          <c:tx>
            <c:strRef>
              <c:f>'5'!$D$3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'5'!$B$4:$B$6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'5'!$D$4:$D$6</c:f>
              <c:numCache>
                <c:formatCode>#,##0</c:formatCode>
                <c:ptCount val="3"/>
                <c:pt idx="0">
                  <c:v>297</c:v>
                </c:pt>
                <c:pt idx="1">
                  <c:v>1763</c:v>
                </c:pt>
                <c:pt idx="2">
                  <c:v>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7-49E6-BDE7-6FE9BA7B7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4640176"/>
        <c:axId val="1254642256"/>
      </c:barChart>
      <c:catAx>
        <c:axId val="125464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2256"/>
        <c:crosses val="autoZero"/>
        <c:auto val="1"/>
        <c:lblAlgn val="ctr"/>
        <c:lblOffset val="100"/>
        <c:noMultiLvlLbl val="0"/>
      </c:catAx>
      <c:valAx>
        <c:axId val="125464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effectLst/>
              </a:rPr>
              <a:t>Personas con discapacidad en poblaciones urbanas 2024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1083956692913385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'5'!$C$3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3333CC"/>
            </a:solidFill>
            <a:ln>
              <a:noFill/>
            </a:ln>
            <a:effectLst/>
          </c:spPr>
          <c:invertIfNegative val="0"/>
          <c:cat>
            <c:strRef>
              <c:f>'5'!$B$12:$B$14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'5'!$C$12:$C$14</c:f>
              <c:numCache>
                <c:formatCode>#,##0</c:formatCode>
                <c:ptCount val="3"/>
                <c:pt idx="0">
                  <c:v>4347</c:v>
                </c:pt>
                <c:pt idx="1">
                  <c:v>15045</c:v>
                </c:pt>
                <c:pt idx="2">
                  <c:v>10053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4-452C-B7F0-2187D32D0844}"/>
            </c:ext>
          </c:extLst>
        </c:ser>
        <c:ser>
          <c:idx val="1"/>
          <c:order val="1"/>
          <c:tx>
            <c:strRef>
              <c:f>'5'!$D$3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'5'!$B$12:$B$14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'5'!$D$12:$D$14</c:f>
              <c:numCache>
                <c:formatCode>#,##0</c:formatCode>
                <c:ptCount val="3"/>
                <c:pt idx="0">
                  <c:v>2551</c:v>
                </c:pt>
                <c:pt idx="1">
                  <c:v>13031</c:v>
                </c:pt>
                <c:pt idx="2">
                  <c:v>13147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4-452C-B7F0-2187D32D0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4640176"/>
        <c:axId val="1254642256"/>
      </c:barChart>
      <c:catAx>
        <c:axId val="125464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2256"/>
        <c:crosses val="autoZero"/>
        <c:auto val="1"/>
        <c:lblAlgn val="ctr"/>
        <c:lblOffset val="100"/>
        <c:noMultiLvlLbl val="0"/>
      </c:catAx>
      <c:valAx>
        <c:axId val="125464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effectLst/>
              </a:rPr>
              <a:t>Personas con discapacidad en poblaciones semirrurales 2024</a:t>
            </a:r>
            <a:endParaRPr lang="es-E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'5'!$C$3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3333CC"/>
            </a:solidFill>
            <a:ln>
              <a:noFill/>
            </a:ln>
            <a:effectLst/>
          </c:spPr>
          <c:invertIfNegative val="0"/>
          <c:cat>
            <c:strRef>
              <c:f>'5'!$B$8:$B$10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'5'!$C$8:$C$10</c:f>
              <c:numCache>
                <c:formatCode>#,##0</c:formatCode>
                <c:ptCount val="3"/>
                <c:pt idx="0">
                  <c:v>690</c:v>
                </c:pt>
                <c:pt idx="1">
                  <c:v>2457</c:v>
                </c:pt>
                <c:pt idx="2">
                  <c:v>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A-4F1D-A8E5-43319E76713C}"/>
            </c:ext>
          </c:extLst>
        </c:ser>
        <c:ser>
          <c:idx val="1"/>
          <c:order val="1"/>
          <c:tx>
            <c:strRef>
              <c:f>'5'!$D$3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'5'!$B$8:$B$10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'5'!$D$8:$D$10</c:f>
              <c:numCache>
                <c:formatCode>#,##0</c:formatCode>
                <c:ptCount val="3"/>
                <c:pt idx="0">
                  <c:v>378</c:v>
                </c:pt>
                <c:pt idx="1">
                  <c:v>1781</c:v>
                </c:pt>
                <c:pt idx="2">
                  <c:v>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A-4F1D-A8E5-43319E767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4640176"/>
        <c:axId val="1254642256"/>
      </c:barChart>
      <c:catAx>
        <c:axId val="125464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2256"/>
        <c:crosses val="autoZero"/>
        <c:auto val="1"/>
        <c:lblAlgn val="ctr"/>
        <c:lblOffset val="100"/>
        <c:noMultiLvlLbl val="0"/>
      </c:catAx>
      <c:valAx>
        <c:axId val="1254642256"/>
        <c:scaling>
          <c:orientation val="minMax"/>
          <c:max val="2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Hombres con discapacidad en Aragón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9663652252285166"/>
          <c:y val="0.26238024211731242"/>
          <c:w val="0.34995950332194553"/>
          <c:h val="0.66446055476545607"/>
        </c:manualLayout>
      </c:layout>
      <c:pieChart>
        <c:varyColors val="1"/>
        <c:ser>
          <c:idx val="0"/>
          <c:order val="0"/>
          <c:tx>
            <c:strRef>
              <c:f>'6'!$B$3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DD-468D-9F7B-0E2AF6A0311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7DD-468D-9F7B-0E2AF6A03114}"/>
              </c:ext>
            </c:extLst>
          </c:dPt>
          <c:dLbls>
            <c:dLbl>
              <c:idx val="0"/>
              <c:layout>
                <c:manualLayout>
                  <c:x val="-2.823732880257717E-2"/>
                  <c:y val="-9.86261519072230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7DD-468D-9F7B-0E2AF6A03114}"/>
                </c:ext>
              </c:extLst>
            </c:dLbl>
            <c:dLbl>
              <c:idx val="1"/>
              <c:layout>
                <c:manualLayout>
                  <c:x val="5.7445968905858923E-2"/>
                  <c:y val="2.376680888457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7DD-468D-9F7B-0E2AF6A03114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'6'!$A$4:$A$5</c:f>
              <c:strCache>
                <c:ptCount val="2"/>
                <c:pt idx="0">
                  <c:v>Española</c:v>
                </c:pt>
                <c:pt idx="1">
                  <c:v>Extranjera</c:v>
                </c:pt>
              </c:strCache>
            </c:strRef>
          </c:cat>
          <c:val>
            <c:numRef>
              <c:f>'6'!$B$4:$B$5</c:f>
              <c:numCache>
                <c:formatCode>#,##0</c:formatCode>
                <c:ptCount val="2"/>
                <c:pt idx="0">
                  <c:v>37092</c:v>
                </c:pt>
                <c:pt idx="1">
                  <c:v>1966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D-468D-9F7B-0E2AF6A031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Mujeres con discapacidad en Aragón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586366356590593"/>
          <c:y val="0.21274340707411574"/>
          <c:w val="0.38641474399669157"/>
          <c:h val="0.71428162388792305"/>
        </c:manualLayout>
      </c:layout>
      <c:pieChart>
        <c:varyColors val="1"/>
        <c:ser>
          <c:idx val="0"/>
          <c:order val="0"/>
          <c:tx>
            <c:strRef>
              <c:f>'6'!$C$3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7C-4311-B3C0-196337F3402D}"/>
              </c:ext>
            </c:extLst>
          </c:dPt>
          <c:dPt>
            <c:idx val="1"/>
            <c:bubble3D val="0"/>
            <c:explosion val="3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7C-4311-B3C0-196337F3402D}"/>
              </c:ext>
            </c:extLst>
          </c:dPt>
          <c:dLbls>
            <c:dLbl>
              <c:idx val="0"/>
              <c:layout>
                <c:manualLayout>
                  <c:x val="-0.13103300160188919"/>
                  <c:y val="-7.55482713982019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E7C-4311-B3C0-196337F3402D}"/>
                </c:ext>
              </c:extLst>
            </c:dLbl>
            <c:dLbl>
              <c:idx val="1"/>
              <c:layout>
                <c:manualLayout>
                  <c:x val="3.314365207881443E-2"/>
                  <c:y val="2.4700548795036983E-2"/>
                </c:manualLayout>
              </c:layout>
              <c:spPr>
                <a:noFill/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3-1E7C-4311-B3C0-196337F3402D}"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'6'!$A$4:$A$5</c:f>
              <c:strCache>
                <c:ptCount val="2"/>
                <c:pt idx="0">
                  <c:v>Española</c:v>
                </c:pt>
                <c:pt idx="1">
                  <c:v>Extranjera</c:v>
                </c:pt>
              </c:strCache>
            </c:strRef>
          </c:cat>
          <c:val>
            <c:numRef>
              <c:f>'6'!$C$4:$C$5</c:f>
              <c:numCache>
                <c:formatCode>#,##0</c:formatCode>
                <c:ptCount val="2"/>
                <c:pt idx="0">
                  <c:v>35222</c:v>
                </c:pt>
                <c:pt idx="1">
                  <c:v>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7C-4311-B3C0-196337F340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6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 con discapacidad en Aragón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75"/>
      <c:rotY val="78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411020478727584E-2"/>
          <c:y val="0.14655433805040105"/>
          <c:w val="0.95565544855097273"/>
          <c:h val="0.66593506231301502"/>
        </c:manualLayout>
      </c:layout>
      <c:pie3DChart>
        <c:varyColors val="1"/>
        <c:ser>
          <c:idx val="0"/>
          <c:order val="0"/>
          <c:tx>
            <c:strRef>
              <c:f>'6'!$D$3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45B-488C-82B1-20A1B79E053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45B-488C-82B1-20A1B79E0530}"/>
              </c:ext>
            </c:extLst>
          </c:dPt>
          <c:dLbls>
            <c:dLbl>
              <c:idx val="0"/>
              <c:layout>
                <c:manualLayout>
                  <c:x val="-5.3339088757572657E-2"/>
                  <c:y val="-0.3080373694546922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8.7095048846682427E-2"/>
                      <c:h val="0.139790393333700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45B-488C-82B1-20A1B79E0530}"/>
                </c:ext>
              </c:extLst>
            </c:dLbl>
            <c:dLbl>
              <c:idx val="1"/>
              <c:layout>
                <c:manualLayout>
                  <c:x val="7.9142044862539535E-2"/>
                  <c:y val="9.763412440577752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5B-488C-82B1-20A1B79E053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'6'!$A$4:$A$5</c:f>
              <c:strCache>
                <c:ptCount val="2"/>
                <c:pt idx="0">
                  <c:v>Española</c:v>
                </c:pt>
                <c:pt idx="1">
                  <c:v>Extranjera</c:v>
                </c:pt>
              </c:strCache>
            </c:strRef>
          </c:cat>
          <c:val>
            <c:numRef>
              <c:f>'6'!$D$4:$D$5</c:f>
              <c:numCache>
                <c:formatCode>#,##0</c:formatCode>
                <c:ptCount val="2"/>
                <c:pt idx="0">
                  <c:v>72314</c:v>
                </c:pt>
                <c:pt idx="1">
                  <c:v>3304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5B-488C-82B1-20A1B79E0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'7'!$A$4</c:f>
              <c:strCache>
                <c:ptCount val="1"/>
                <c:pt idx="0">
                  <c:v>No tiene dificultad</c:v>
                </c:pt>
              </c:strCache>
            </c:strRef>
          </c:tx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1AA-440B-94CF-402A34229976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1AA-440B-94CF-402A34229976}"/>
              </c:ext>
            </c:extLst>
          </c:dPt>
          <c:dLbls>
            <c:dLbl>
              <c:idx val="0"/>
              <c:layout>
                <c:manualLayout>
                  <c:x val="2.2751531058617671E-3"/>
                  <c:y val="-0.1786741761446485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1AA-440B-94CF-402A34229976}"/>
                </c:ext>
              </c:extLst>
            </c:dLbl>
            <c:dLbl>
              <c:idx val="1"/>
              <c:layout>
                <c:manualLayout>
                  <c:x val="4.0207786526684167E-3"/>
                  <c:y val="-0.128511592300962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1AA-440B-94CF-402A342299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'7'!$B$4:$C$4</c:f>
              <c:numCache>
                <c:formatCode>#,##0</c:formatCode>
                <c:ptCount val="2"/>
                <c:pt idx="0">
                  <c:v>31136</c:v>
                </c:pt>
                <c:pt idx="1">
                  <c:v>27424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A-440B-94CF-402A34229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541741444279781E-2"/>
          <c:y val="0.2208128838264149"/>
          <c:w val="0.90461523034015734"/>
          <c:h val="0.65604413525979144"/>
        </c:manualLayout>
      </c:layout>
      <c:pie3DChart>
        <c:varyColors val="1"/>
        <c:ser>
          <c:idx val="0"/>
          <c:order val="0"/>
          <c:tx>
            <c:strRef>
              <c:f>'7'!$A$5</c:f>
              <c:strCache>
                <c:ptCount val="1"/>
                <c:pt idx="0">
                  <c:v>Sí tiene dificultad</c:v>
                </c:pt>
              </c:strCache>
            </c:strRef>
          </c:tx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A7-4893-9322-A5F2F77E7DC7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EA7-4893-9322-A5F2F77E7DC7}"/>
              </c:ext>
            </c:extLst>
          </c:dPt>
          <c:dLbls>
            <c:dLbl>
              <c:idx val="0"/>
              <c:layout>
                <c:manualLayout>
                  <c:x val="-9.4131671041119865E-3"/>
                  <c:y val="-0.117877296587926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A7-4893-9322-A5F2F77E7DC7}"/>
                </c:ext>
              </c:extLst>
            </c:dLbl>
            <c:dLbl>
              <c:idx val="1"/>
              <c:layout>
                <c:manualLayout>
                  <c:x val="-5.211482939632546E-2"/>
                  <c:y val="-0.238821813939924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EA7-4893-9322-A5F2F77E7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'7'!$B$5:$C$5</c:f>
              <c:numCache>
                <c:formatCode>#,##0</c:formatCode>
                <c:ptCount val="2"/>
                <c:pt idx="0">
                  <c:v>7922</c:v>
                </c:pt>
                <c:pt idx="1">
                  <c:v>9136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A7-4893-9322-A5F2F77E7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Grado de discapacidad:</a:t>
            </a:r>
            <a:r>
              <a:rPr lang="es-ES" baseline="0"/>
              <a:t> </a:t>
            </a:r>
            <a:r>
              <a:rPr lang="es-ES"/>
              <a:t>25-49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541741444279781E-2"/>
          <c:y val="0.2208128838264149"/>
          <c:w val="0.90461523034015734"/>
          <c:h val="0.65604413525979144"/>
        </c:manualLayout>
      </c:layout>
      <c:pie3DChart>
        <c:varyColors val="1"/>
        <c:ser>
          <c:idx val="0"/>
          <c:order val="0"/>
          <c:tx>
            <c:strRef>
              <c:f>'8'!$A$4</c:f>
              <c:strCache>
                <c:ptCount val="1"/>
                <c:pt idx="0">
                  <c:v>25-49</c:v>
                </c:pt>
              </c:strCache>
            </c:strRef>
          </c:tx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24B-406E-8974-5C50201CE2A4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24B-406E-8974-5C50201CE2A4}"/>
              </c:ext>
            </c:extLst>
          </c:dPt>
          <c:dLbls>
            <c:dLbl>
              <c:idx val="0"/>
              <c:layout>
                <c:manualLayout>
                  <c:x val="-9.4131671041119865E-3"/>
                  <c:y val="-0.117877296587926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24B-406E-8974-5C50201CE2A4}"/>
                </c:ext>
              </c:extLst>
            </c:dLbl>
            <c:dLbl>
              <c:idx val="1"/>
              <c:layout>
                <c:manualLayout>
                  <c:x val="-5.211482939632546E-2"/>
                  <c:y val="-0.238821813939924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24B-406E-8974-5C50201CE2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'8'!$B$4:$C$4</c:f>
              <c:numCache>
                <c:formatCode>#,##0</c:formatCode>
                <c:ptCount val="2"/>
                <c:pt idx="0">
                  <c:v>22117</c:v>
                </c:pt>
                <c:pt idx="1">
                  <c:v>18265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4B-406E-8974-5C50201C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Grado de discapacidad: 50-74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'8'!$A$5</c:f>
              <c:strCache>
                <c:ptCount val="1"/>
                <c:pt idx="0">
                  <c:v>50-74</c:v>
                </c:pt>
              </c:strCache>
            </c:strRef>
          </c:tx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68F-4EF9-B364-C08D31543A81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68F-4EF9-B364-C08D31543A81}"/>
              </c:ext>
            </c:extLst>
          </c:dPt>
          <c:dLbls>
            <c:dLbl>
              <c:idx val="0"/>
              <c:layout>
                <c:manualLayout>
                  <c:x val="8.9814001040302762E-3"/>
                  <c:y val="-0.268267580125580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68F-4EF9-B364-C08D31543A81}"/>
                </c:ext>
              </c:extLst>
            </c:dLbl>
            <c:dLbl>
              <c:idx val="1"/>
              <c:layout>
                <c:manualLayout>
                  <c:x val="-2.6589779922156654E-2"/>
                  <c:y val="-0.268267580125580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68F-4EF9-B364-C08D31543A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'8'!$B$5:$C$5</c:f>
              <c:numCache>
                <c:formatCode>#,##0</c:formatCode>
                <c:ptCount val="2"/>
                <c:pt idx="0">
                  <c:v>11411</c:v>
                </c:pt>
                <c:pt idx="1">
                  <c:v>11514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8F-4EF9-B364-C08D31543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Teruel 2024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6B-476D-8BE9-AD24ABB767A7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6B-476D-8BE9-AD24ABB767A7}"/>
              </c:ext>
            </c:extLst>
          </c:dPt>
          <c:dLbls>
            <c:dLbl>
              <c:idx val="0"/>
              <c:layout>
                <c:manualLayout>
                  <c:x val="4.5275240594925631E-2"/>
                  <c:y val="-0.2007412073490813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96B-476D-8BE9-AD24ABB767A7}"/>
                </c:ext>
              </c:extLst>
            </c:dLbl>
            <c:dLbl>
              <c:idx val="1"/>
              <c:layout>
                <c:manualLayout>
                  <c:x val="6.0080489938757657E-3"/>
                  <c:y val="-0.154965249343832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96B-476D-8BE9-AD24ABB767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'1'!$B$5:$C$5</c:f>
              <c:numCache>
                <c:formatCode>#,##0</c:formatCode>
                <c:ptCount val="2"/>
                <c:pt idx="0">
                  <c:v>2515</c:v>
                </c:pt>
                <c:pt idx="1">
                  <c:v>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6B-476D-8BE9-AD24ABB76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Grado de discapacidad: 75-100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'8'!$A$6</c:f>
              <c:strCache>
                <c:ptCount val="1"/>
                <c:pt idx="0">
                  <c:v>75-100</c:v>
                </c:pt>
              </c:strCache>
            </c:strRef>
          </c:tx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53D-4BE8-BE82-01FA9E5FD8BA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53D-4BE8-BE82-01FA9E5FD8BA}"/>
              </c:ext>
            </c:extLst>
          </c:dPt>
          <c:dLbls>
            <c:dLbl>
              <c:idx val="0"/>
              <c:layout>
                <c:manualLayout>
                  <c:x val="-8.0689350049922573E-2"/>
                  <c:y val="-0.198885812226561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53D-4BE8-BE82-01FA9E5FD8BA}"/>
                </c:ext>
              </c:extLst>
            </c:dLbl>
            <c:dLbl>
              <c:idx val="1"/>
              <c:layout>
                <c:manualLayout>
                  <c:x val="-3.124650990380189E-2"/>
                  <c:y val="-0.204195636384736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53D-4BE8-BE82-01FA9E5FD8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'8'!$B$6:$C$6</c:f>
              <c:numCache>
                <c:formatCode>#,##0</c:formatCode>
                <c:ptCount val="2"/>
                <c:pt idx="0">
                  <c:v>5530</c:v>
                </c:pt>
                <c:pt idx="1">
                  <c:v>6781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3D-4BE8-BE82-01FA9E5FD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Zaragoza 2024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C8-472E-B383-0AB310D1ECE7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C8-472E-B383-0AB310D1ECE7}"/>
              </c:ext>
            </c:extLst>
          </c:dPt>
          <c:dLbls>
            <c:dLbl>
              <c:idx val="0"/>
              <c:layout>
                <c:manualLayout>
                  <c:x val="3.9968503937007877E-2"/>
                  <c:y val="-0.157525669291338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C8-472E-B383-0AB310D1ECE7}"/>
                </c:ext>
              </c:extLst>
            </c:dLbl>
            <c:dLbl>
              <c:idx val="1"/>
              <c:layout>
                <c:manualLayout>
                  <c:x val="3.4499947506561678E-2"/>
                  <c:y val="-0.238180367454068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AC8-472E-B383-0AB310D1E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'1'!$B$6:$C$6</c:f>
              <c:numCache>
                <c:formatCode>#,##0</c:formatCode>
                <c:ptCount val="2"/>
                <c:pt idx="0">
                  <c:v>29483</c:v>
                </c:pt>
                <c:pt idx="1">
                  <c:v>27996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C8-472E-B383-0AB310D1E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Mujeres con discapacidad por comarca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'2'!$G$3</c:f>
              <c:strCache>
                <c:ptCount val="1"/>
                <c:pt idx="0">
                  <c:v>% Mujeres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144392497987046E-3"/>
                  <c:y val="-0.2184126547356271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F3F-4B75-9CB2-D254F54CD2F9}"/>
                </c:ext>
              </c:extLst>
            </c:dLbl>
            <c:dLbl>
              <c:idx val="32"/>
              <c:layout>
                <c:manualLayout>
                  <c:x val="-1.5360981244968742E-3"/>
                  <c:y val="-0.3352380281988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3F-4B75-9CB2-D254F54CD2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'2'!$S$1:$S$33</c:f>
              <c:strCache>
                <c:ptCount val="33"/>
                <c:pt idx="0">
                  <c:v>Cuencas Mineras</c:v>
                </c:pt>
                <c:pt idx="1">
                  <c:v>Andorra-Sierra de Arcos</c:v>
                </c:pt>
                <c:pt idx="2">
                  <c:v>Bajo Martín</c:v>
                </c:pt>
                <c:pt idx="3">
                  <c:v>Campo de Daroca</c:v>
                </c:pt>
                <c:pt idx="4">
                  <c:v>Bajo Aragón</c:v>
                </c:pt>
                <c:pt idx="5">
                  <c:v>Campo de Cariñena</c:v>
                </c:pt>
                <c:pt idx="6">
                  <c:v>Cinco Villas</c:v>
                </c:pt>
                <c:pt idx="7">
                  <c:v>Sobrarbe</c:v>
                </c:pt>
                <c:pt idx="8">
                  <c:v>Campo de Borja</c:v>
                </c:pt>
                <c:pt idx="9">
                  <c:v>Matarraña / Matarranya</c:v>
                </c:pt>
                <c:pt idx="10">
                  <c:v>Comunidad de Teruel</c:v>
                </c:pt>
                <c:pt idx="11">
                  <c:v>Gúdar-Javalambre</c:v>
                </c:pt>
                <c:pt idx="12">
                  <c:v>Bajo Cinca / Baix Cinca</c:v>
                </c:pt>
                <c:pt idx="13">
                  <c:v>Ribera Alta del Ebro</c:v>
                </c:pt>
                <c:pt idx="14">
                  <c:v>Tarazona y el Moncayo</c:v>
                </c:pt>
                <c:pt idx="15">
                  <c:v>Valdejalón</c:v>
                </c:pt>
                <c:pt idx="16">
                  <c:v>Maestrazgo</c:v>
                </c:pt>
                <c:pt idx="17">
                  <c:v>Bajo Aragón-Caspe / Baix Aragó-Casp</c:v>
                </c:pt>
                <c:pt idx="18">
                  <c:v>Campo de Belchite</c:v>
                </c:pt>
                <c:pt idx="19">
                  <c:v>La Jacetania</c:v>
                </c:pt>
                <c:pt idx="20">
                  <c:v>Aranda</c:v>
                </c:pt>
                <c:pt idx="21">
                  <c:v>Jiloca</c:v>
                </c:pt>
                <c:pt idx="22">
                  <c:v>Sierra de Albarracín</c:v>
                </c:pt>
                <c:pt idx="23">
                  <c:v>Alto Gállego</c:v>
                </c:pt>
                <c:pt idx="24">
                  <c:v>Ribera Baja del Ebro</c:v>
                </c:pt>
                <c:pt idx="25">
                  <c:v>Los Monegros</c:v>
                </c:pt>
                <c:pt idx="26">
                  <c:v>Somontano de Barbastro</c:v>
                </c:pt>
                <c:pt idx="27">
                  <c:v>Cinca Medio</c:v>
                </c:pt>
                <c:pt idx="28">
                  <c:v>Hoya de Huesca / Plana de Uesca</c:v>
                </c:pt>
                <c:pt idx="29">
                  <c:v>Central</c:v>
                </c:pt>
                <c:pt idx="30">
                  <c:v>Comunidad de Calatayud</c:v>
                </c:pt>
                <c:pt idx="31">
                  <c:v>Ribagorza</c:v>
                </c:pt>
                <c:pt idx="32">
                  <c:v>La Litera / La Llitera</c:v>
                </c:pt>
              </c:strCache>
            </c:strRef>
          </c:cat>
          <c:val>
            <c:numRef>
              <c:f>'2'!$T$1:$T$33</c:f>
              <c:numCache>
                <c:formatCode>0.00%</c:formatCode>
                <c:ptCount val="33"/>
                <c:pt idx="0">
                  <c:v>0.34490238611713664</c:v>
                </c:pt>
                <c:pt idx="1">
                  <c:v>0.37740384615384615</c:v>
                </c:pt>
                <c:pt idx="2">
                  <c:v>0.39473684210526316</c:v>
                </c:pt>
                <c:pt idx="3">
                  <c:v>0.40327868852459015</c:v>
                </c:pt>
                <c:pt idx="4">
                  <c:v>0.41862955032119914</c:v>
                </c:pt>
                <c:pt idx="5">
                  <c:v>0.43340380549682878</c:v>
                </c:pt>
                <c:pt idx="6">
                  <c:v>0.43372781065088756</c:v>
                </c:pt>
                <c:pt idx="7">
                  <c:v>0.43768996960486323</c:v>
                </c:pt>
                <c:pt idx="8">
                  <c:v>0.43975155279503103</c:v>
                </c:pt>
                <c:pt idx="9">
                  <c:v>0.44255319148936167</c:v>
                </c:pt>
                <c:pt idx="10">
                  <c:v>0.44703965236284626</c:v>
                </c:pt>
                <c:pt idx="11">
                  <c:v>0.4485294117647059</c:v>
                </c:pt>
                <c:pt idx="12">
                  <c:v>0.45131244707874685</c:v>
                </c:pt>
                <c:pt idx="13">
                  <c:v>0.45159386068476975</c:v>
                </c:pt>
                <c:pt idx="14">
                  <c:v>0.45195729537366547</c:v>
                </c:pt>
                <c:pt idx="15">
                  <c:v>0.45230998509687032</c:v>
                </c:pt>
                <c:pt idx="16">
                  <c:v>0.45454545454545453</c:v>
                </c:pt>
                <c:pt idx="17">
                  <c:v>0.45530726256983239</c:v>
                </c:pt>
                <c:pt idx="18">
                  <c:v>0.45918367346938777</c:v>
                </c:pt>
                <c:pt idx="19">
                  <c:v>0.46</c:v>
                </c:pt>
                <c:pt idx="20">
                  <c:v>0.46086956521739131</c:v>
                </c:pt>
                <c:pt idx="21">
                  <c:v>0.46596858638743455</c:v>
                </c:pt>
                <c:pt idx="22">
                  <c:v>0.46666666666666667</c:v>
                </c:pt>
                <c:pt idx="23">
                  <c:v>0.46690734055354993</c:v>
                </c:pt>
                <c:pt idx="24">
                  <c:v>0.4688715953307393</c:v>
                </c:pt>
                <c:pt idx="25">
                  <c:v>0.47005988023952094</c:v>
                </c:pt>
                <c:pt idx="26">
                  <c:v>0.47900859888720282</c:v>
                </c:pt>
                <c:pt idx="27">
                  <c:v>0.48795552810376774</c:v>
                </c:pt>
                <c:pt idx="28">
                  <c:v>0.48963681308233503</c:v>
                </c:pt>
                <c:pt idx="29">
                  <c:v>0.49139096909630409</c:v>
                </c:pt>
                <c:pt idx="30">
                  <c:v>0.49870934434692826</c:v>
                </c:pt>
                <c:pt idx="31">
                  <c:v>0.50488599348534202</c:v>
                </c:pt>
                <c:pt idx="32">
                  <c:v>0.51416579223504721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C-4116-AC8A-2CB642DEE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60"/>
        <c:axId val="1628162239"/>
        <c:axId val="1628156831"/>
      </c:barChart>
      <c:catAx>
        <c:axId val="1628162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8156831"/>
        <c:crosses val="autoZero"/>
        <c:auto val="1"/>
        <c:lblAlgn val="ctr"/>
        <c:lblOffset val="100"/>
        <c:noMultiLvlLbl val="1"/>
      </c:catAx>
      <c:valAx>
        <c:axId val="1628156831"/>
        <c:scaling>
          <c:orientation val="minMax"/>
          <c:max val="0.5500000000000000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8162239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 con discapacidad en Aragón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'3'!$B$3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3333CC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'3'!$A$3:$A$8</c15:sqref>
                  </c15:fullRef>
                </c:ext>
              </c:extLst>
              <c:f>'3'!$A$4:$A$8</c:f>
              <c:strCache>
                <c:ptCount val="5"/>
                <c:pt idx="0">
                  <c:v>0-15</c:v>
                </c:pt>
                <c:pt idx="1">
                  <c:v>16-44</c:v>
                </c:pt>
                <c:pt idx="2">
                  <c:v>45-64</c:v>
                </c:pt>
                <c:pt idx="3">
                  <c:v>65-79</c:v>
                </c:pt>
                <c:pt idx="4">
                  <c:v>80 y +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'3'!$B$3:$B$8</c15:sqref>
                  </c15:fullRef>
                </c:ext>
              </c:extLst>
              <c:f>'3'!$B$4:$B$8</c:f>
              <c:numCache>
                <c:formatCode>#,##0</c:formatCode>
                <c:ptCount val="5"/>
                <c:pt idx="0">
                  <c:v>2230</c:v>
                </c:pt>
                <c:pt idx="1">
                  <c:v>6000</c:v>
                </c:pt>
                <c:pt idx="2">
                  <c:v>13116</c:v>
                </c:pt>
                <c:pt idx="3">
                  <c:v>11675</c:v>
                </c:pt>
                <c:pt idx="4">
                  <c:v>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B-46F3-9137-828E24786267}"/>
            </c:ext>
          </c:extLst>
        </c:ser>
        <c:ser>
          <c:idx val="1"/>
          <c:order val="1"/>
          <c:tx>
            <c:strRef>
              <c:f>'3'!$C$3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'3'!$A$3:$A$8</c15:sqref>
                  </c15:fullRef>
                </c:ext>
              </c:extLst>
              <c:f>'3'!$A$4:$A$8</c:f>
              <c:strCache>
                <c:ptCount val="5"/>
                <c:pt idx="0">
                  <c:v>0-15</c:v>
                </c:pt>
                <c:pt idx="1">
                  <c:v>16-44</c:v>
                </c:pt>
                <c:pt idx="2">
                  <c:v>45-64</c:v>
                </c:pt>
                <c:pt idx="3">
                  <c:v>65-79</c:v>
                </c:pt>
                <c:pt idx="4">
                  <c:v>80 y +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'3'!$C$3:$C$8</c15:sqref>
                  </c15:fullRef>
                </c:ext>
              </c:extLst>
              <c:f>'3'!$C$4:$C$8</c:f>
              <c:numCache>
                <c:formatCode>#,##0</c:formatCode>
                <c:ptCount val="5"/>
                <c:pt idx="0">
                  <c:v>1038</c:v>
                </c:pt>
                <c:pt idx="1">
                  <c:v>4280</c:v>
                </c:pt>
                <c:pt idx="2">
                  <c:v>10851</c:v>
                </c:pt>
                <c:pt idx="3">
                  <c:v>10670</c:v>
                </c:pt>
                <c:pt idx="4">
                  <c:v>9721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4B-46F3-9137-828E24786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417647"/>
        <c:axId val="69413903"/>
      </c:barChart>
      <c:catAx>
        <c:axId val="6941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413903"/>
        <c:crosses val="autoZero"/>
        <c:auto val="1"/>
        <c:lblAlgn val="ctr"/>
        <c:lblOffset val="100"/>
        <c:noMultiLvlLbl val="0"/>
      </c:catAx>
      <c:valAx>
        <c:axId val="69413903"/>
        <c:scaling>
          <c:orientation val="minMax"/>
          <c:max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4176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municipios aragoneses rurales 2024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B8-4C27-8017-27AEFF585DCF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AB8-4C27-8017-27AEFF585DCF}"/>
              </c:ext>
            </c:extLst>
          </c:dPt>
          <c:dLbls>
            <c:dLbl>
              <c:idx val="0"/>
              <c:layout>
                <c:manualLayout>
                  <c:x val="4.1692246096356599E-2"/>
                  <c:y val="-5.870330038532417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AB8-4C27-8017-27AEFF585DCF}"/>
                </c:ext>
              </c:extLst>
            </c:dLbl>
            <c:dLbl>
              <c:idx val="1"/>
              <c:layout>
                <c:manualLayout>
                  <c:x val="-4.767491634167198E-2"/>
                  <c:y val="-1.33720518977680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AB8-4C27-8017-27AEFF585D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'4'!$B$4:$C$4</c:f>
              <c:numCache>
                <c:formatCode>#,##0</c:formatCode>
                <c:ptCount val="2"/>
                <c:pt idx="0">
                  <c:v>5105</c:v>
                </c:pt>
                <c:pt idx="1">
                  <c:v>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8-4C27-8017-27AEFF585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municipios aragoneses semirurales 2024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94-4572-B820-C2313C5BD62E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94-4572-B820-C2313C5BD62E}"/>
              </c:ext>
            </c:extLst>
          </c:dPt>
          <c:dLbls>
            <c:dLbl>
              <c:idx val="0"/>
              <c:layout>
                <c:manualLayout>
                  <c:x val="6.8015150004983552E-2"/>
                  <c:y val="-2.58564499225582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E94-4572-B820-C2313C5BD62E}"/>
                </c:ext>
              </c:extLst>
            </c:dLbl>
            <c:dLbl>
              <c:idx val="1"/>
              <c:layout>
                <c:manualLayout>
                  <c:x val="-5.7627163693145939E-2"/>
                  <c:y val="-6.93603405581369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E94-4572-B820-C2313C5BD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'4'!$B$5:$C$5</c:f>
              <c:numCache>
                <c:formatCode>#,##0</c:formatCode>
                <c:ptCount val="2"/>
                <c:pt idx="0">
                  <c:v>4508</c:v>
                </c:pt>
                <c:pt idx="1">
                  <c:v>3594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94-4572-B820-C2313C5BD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municipios aragoneses urbanos 2024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B6-4139-AFD5-C89BB4BC3E12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B6-4139-AFD5-C89BB4BC3E12}"/>
              </c:ext>
            </c:extLst>
          </c:dPt>
          <c:dLbls>
            <c:dLbl>
              <c:idx val="0"/>
              <c:layout>
                <c:manualLayout>
                  <c:x val="5.1769826240074424E-2"/>
                  <c:y val="-1.93524572679298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DB6-4139-AFD5-C89BB4BC3E12}"/>
                </c:ext>
              </c:extLst>
            </c:dLbl>
            <c:dLbl>
              <c:idx val="1"/>
              <c:layout>
                <c:manualLayout>
                  <c:x val="-4.9820392704076545E-2"/>
                  <c:y val="-4.87031523886370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686906541745572"/>
                      <c:h val="0.20461719670200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DB6-4139-AFD5-C89BB4BC3E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'4'!$B$6:$C$6</c:f>
              <c:numCache>
                <c:formatCode>#,##0</c:formatCode>
                <c:ptCount val="2"/>
                <c:pt idx="0">
                  <c:v>29445</c:v>
                </c:pt>
                <c:pt idx="1">
                  <c:v>28729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B6-4139-AFD5-C89BB4BC3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Aragón 2024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DD-4BC3-A437-F2553A1186A8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5DD-4BC3-A437-F2553A1186A8}"/>
              </c:ext>
            </c:extLst>
          </c:dPt>
          <c:dLbls>
            <c:dLbl>
              <c:idx val="0"/>
              <c:layout>
                <c:manualLayout>
                  <c:x val="0.10894435031064155"/>
                  <c:y val="0.145150107120002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DD-4BC3-A437-F2553A1186A8}"/>
                </c:ext>
              </c:extLst>
            </c:dLbl>
            <c:dLbl>
              <c:idx val="1"/>
              <c:layout>
                <c:manualLayout>
                  <c:x val="-4.8443336987939796E-2"/>
                  <c:y val="-3.34173599324819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911379115585235"/>
                      <c:h val="0.164051825677267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5DD-4BC3-A437-F2553A1186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'4'!$B$7:$C$7</c:f>
              <c:numCache>
                <c:formatCode>#,##0</c:formatCode>
                <c:ptCount val="2"/>
                <c:pt idx="0">
                  <c:v>39058</c:v>
                </c:pt>
                <c:pt idx="1">
                  <c:v>36560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DD-4BC3-A437-F2553A1186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409575</xdr:colOff>
      <xdr:row>0</xdr:row>
      <xdr:rowOff>485775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19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8</xdr:row>
      <xdr:rowOff>142875</xdr:rowOff>
    </xdr:from>
    <xdr:to>
      <xdr:col>4</xdr:col>
      <xdr:colOff>552450</xdr:colOff>
      <xdr:row>21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742950</xdr:colOff>
      <xdr:row>8</xdr:row>
      <xdr:rowOff>161925</xdr:rowOff>
    </xdr:from>
    <xdr:to>
      <xdr:col>9</xdr:col>
      <xdr:colOff>504825</xdr:colOff>
      <xdr:row>21</xdr:row>
      <xdr:rowOff>66675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628650</xdr:colOff>
      <xdr:row>8</xdr:row>
      <xdr:rowOff>161925</xdr:rowOff>
    </xdr:from>
    <xdr:to>
      <xdr:col>14</xdr:col>
      <xdr:colOff>390525</xdr:colOff>
      <xdr:row>21</xdr:row>
      <xdr:rowOff>66675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95248</xdr:colOff>
      <xdr:row>1</xdr:row>
      <xdr:rowOff>152399</xdr:rowOff>
    </xdr:from>
    <xdr:to>
      <xdr:col>17</xdr:col>
      <xdr:colOff>647699</xdr:colOff>
      <xdr:row>27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9</xdr:row>
      <xdr:rowOff>57149</xdr:rowOff>
    </xdr:from>
    <xdr:to>
      <xdr:col>6</xdr:col>
      <xdr:colOff>19050</xdr:colOff>
      <xdr:row>25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7</xdr:row>
      <xdr:rowOff>123826</xdr:rowOff>
    </xdr:from>
    <xdr:to>
      <xdr:col>9</xdr:col>
      <xdr:colOff>247650</xdr:colOff>
      <xdr:row>20</xdr:row>
      <xdr:rowOff>28576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76200</xdr:rowOff>
    </xdr:from>
    <xdr:to>
      <xdr:col>3</xdr:col>
      <xdr:colOff>723899</xdr:colOff>
      <xdr:row>33</xdr:row>
      <xdr:rowOff>57150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20</xdr:row>
      <xdr:rowOff>85726</xdr:rowOff>
    </xdr:from>
    <xdr:to>
      <xdr:col>9</xdr:col>
      <xdr:colOff>342900</xdr:colOff>
      <xdr:row>33</xdr:row>
      <xdr:rowOff>85726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</xdr:row>
      <xdr:rowOff>123825</xdr:rowOff>
    </xdr:from>
    <xdr:to>
      <xdr:col>3</xdr:col>
      <xdr:colOff>723900</xdr:colOff>
      <xdr:row>20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195262</xdr:rowOff>
    </xdr:from>
    <xdr:to>
      <xdr:col>13</xdr:col>
      <xdr:colOff>152400</xdr:colOff>
      <xdr:row>13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657225</xdr:colOff>
      <xdr:row>14</xdr:row>
      <xdr:rowOff>19050</xdr:rowOff>
    </xdr:from>
    <xdr:to>
      <xdr:col>16</xdr:col>
      <xdr:colOff>657225</xdr:colOff>
      <xdr:row>28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390525</xdr:colOff>
      <xdr:row>0</xdr:row>
      <xdr:rowOff>219075</xdr:rowOff>
    </xdr:from>
    <xdr:to>
      <xdr:col>19</xdr:col>
      <xdr:colOff>390525</xdr:colOff>
      <xdr:row>13</xdr:row>
      <xdr:rowOff>104775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10</xdr:row>
      <xdr:rowOff>142874</xdr:rowOff>
    </xdr:from>
    <xdr:to>
      <xdr:col>11</xdr:col>
      <xdr:colOff>457200</xdr:colOff>
      <xdr:row>22</xdr:row>
      <xdr:rowOff>114300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104776</xdr:colOff>
      <xdr:row>0</xdr:row>
      <xdr:rowOff>123824</xdr:rowOff>
    </xdr:from>
    <xdr:to>
      <xdr:col>11</xdr:col>
      <xdr:colOff>419100</xdr:colOff>
      <xdr:row>10</xdr:row>
      <xdr:rowOff>85724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</xdr:row>
      <xdr:rowOff>142875</xdr:rowOff>
    </xdr:from>
    <xdr:to>
      <xdr:col>5</xdr:col>
      <xdr:colOff>619126</xdr:colOff>
      <xdr:row>22</xdr:row>
      <xdr:rowOff>142875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7</xdr:row>
      <xdr:rowOff>109536</xdr:rowOff>
    </xdr:from>
    <xdr:to>
      <xdr:col>4</xdr:col>
      <xdr:colOff>581024</xdr:colOff>
      <xdr:row>17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85724</xdr:colOff>
      <xdr:row>17</xdr:row>
      <xdr:rowOff>142875</xdr:rowOff>
    </xdr:from>
    <xdr:to>
      <xdr:col>4</xdr:col>
      <xdr:colOff>609601</xdr:colOff>
      <xdr:row>28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8</xdr:row>
      <xdr:rowOff>157164</xdr:rowOff>
    </xdr:from>
    <xdr:to>
      <xdr:col>5</xdr:col>
      <xdr:colOff>552452</xdr:colOff>
      <xdr:row>19</xdr:row>
      <xdr:rowOff>23814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20</xdr:row>
      <xdr:rowOff>9525</xdr:rowOff>
    </xdr:from>
    <xdr:to>
      <xdr:col>5</xdr:col>
      <xdr:colOff>476250</xdr:colOff>
      <xdr:row>30</xdr:row>
      <xdr:rowOff>138114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695325</xdr:colOff>
      <xdr:row>8</xdr:row>
      <xdr:rowOff>180975</xdr:rowOff>
    </xdr:from>
    <xdr:to>
      <xdr:col>11</xdr:col>
      <xdr:colOff>304800</xdr:colOff>
      <xdr:row>19</xdr:row>
      <xdr:rowOff>119064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mujeresrural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workbookViewId="0">
      <selection sqref="A1:B1"/>
    </sheetView>
  </sheetViews>
  <sheetFormatPr baseColWidth="10" defaultColWidth="11.5703125" defaultRowHeight="15" x14ac:dyDescent="0.25"/>
  <cols>
    <col min="1" max="1" width="10.7109375" style="7" customWidth="1"/>
    <col min="2" max="2" width="43.42578125" style="1" customWidth="1"/>
    <col min="3" max="16384" width="11.5703125" style="1"/>
  </cols>
  <sheetData>
    <row r="1" spans="1:7" ht="42" customHeight="1" x14ac:dyDescent="0.25">
      <c r="A1" s="51" t="s">
        <v>21</v>
      </c>
      <c r="B1" s="51"/>
    </row>
    <row r="2" spans="1:7" ht="30" customHeight="1" x14ac:dyDescent="0.35">
      <c r="A2" s="52" t="s">
        <v>36</v>
      </c>
      <c r="B2" s="53"/>
      <c r="C2" s="6"/>
      <c r="D2" s="6"/>
      <c r="E2" s="6"/>
    </row>
    <row r="3" spans="1:7" x14ac:dyDescent="0.25">
      <c r="A3" s="54" t="s">
        <v>89</v>
      </c>
      <c r="B3" s="54"/>
      <c r="C3" s="6"/>
      <c r="D3" s="6"/>
      <c r="E3" s="6"/>
    </row>
    <row r="4" spans="1:7" ht="15" customHeight="1" x14ac:dyDescent="0.25">
      <c r="A4" s="54" t="s">
        <v>23</v>
      </c>
      <c r="B4" s="54"/>
      <c r="C4" s="6"/>
      <c r="D4" s="6"/>
      <c r="E4" s="6"/>
    </row>
    <row r="5" spans="1:7" x14ac:dyDescent="0.25">
      <c r="A5" s="54" t="s">
        <v>24</v>
      </c>
      <c r="B5" s="54"/>
      <c r="C5" s="6"/>
      <c r="D5" s="6"/>
      <c r="E5" s="6"/>
      <c r="F5" s="6"/>
      <c r="G5" s="6"/>
    </row>
    <row r="6" spans="1:7" ht="37.5" x14ac:dyDescent="0.25">
      <c r="A6" s="13">
        <v>1</v>
      </c>
      <c r="B6" s="14" t="s">
        <v>81</v>
      </c>
      <c r="D6" s="6"/>
      <c r="E6" s="6"/>
      <c r="F6" s="6"/>
      <c r="G6" s="6"/>
    </row>
    <row r="7" spans="1:7" ht="37.5" x14ac:dyDescent="0.25">
      <c r="A7" s="13">
        <v>2</v>
      </c>
      <c r="B7" s="14" t="s">
        <v>27</v>
      </c>
      <c r="D7" s="6"/>
      <c r="E7" s="6"/>
      <c r="F7" s="6"/>
      <c r="G7" s="6"/>
    </row>
    <row r="8" spans="1:7" ht="37.5" x14ac:dyDescent="0.25">
      <c r="A8" s="13">
        <v>3</v>
      </c>
      <c r="B8" s="14" t="s">
        <v>25</v>
      </c>
      <c r="C8" s="14"/>
      <c r="D8" s="6"/>
      <c r="E8" s="6"/>
      <c r="F8" s="6"/>
      <c r="G8" s="6"/>
    </row>
    <row r="9" spans="1:7" ht="37.5" x14ac:dyDescent="0.25">
      <c r="A9" s="13">
        <v>4</v>
      </c>
      <c r="B9" s="14" t="s">
        <v>29</v>
      </c>
      <c r="C9" s="14"/>
      <c r="D9" s="6"/>
      <c r="E9" s="6"/>
      <c r="F9" s="6"/>
      <c r="G9" s="6"/>
    </row>
    <row r="10" spans="1:7" ht="37.5" x14ac:dyDescent="0.25">
      <c r="A10" s="13">
        <v>5</v>
      </c>
      <c r="B10" s="14" t="s">
        <v>28</v>
      </c>
      <c r="C10" s="14"/>
      <c r="D10" s="6"/>
      <c r="E10" s="6"/>
      <c r="F10" s="6"/>
      <c r="G10" s="6"/>
    </row>
    <row r="11" spans="1:7" ht="37.5" x14ac:dyDescent="0.25">
      <c r="A11" s="13">
        <v>6</v>
      </c>
      <c r="B11" s="14" t="s">
        <v>26</v>
      </c>
      <c r="C11" s="14"/>
      <c r="D11" s="6"/>
      <c r="E11" s="6"/>
      <c r="F11" s="6"/>
      <c r="G11" s="6"/>
    </row>
    <row r="12" spans="1:7" ht="37.5" x14ac:dyDescent="0.25">
      <c r="A12" s="13">
        <v>7</v>
      </c>
      <c r="B12" s="14" t="s">
        <v>83</v>
      </c>
      <c r="C12" s="14"/>
      <c r="D12" s="6"/>
      <c r="E12" s="6"/>
      <c r="F12" s="6"/>
      <c r="G12" s="6"/>
    </row>
    <row r="13" spans="1:7" ht="37.5" x14ac:dyDescent="0.25">
      <c r="A13" s="13">
        <v>8</v>
      </c>
      <c r="B13" s="14" t="s">
        <v>31</v>
      </c>
      <c r="C13" s="6"/>
      <c r="D13" s="6"/>
      <c r="E13" s="6"/>
      <c r="F13" s="6"/>
      <c r="G13" s="6"/>
    </row>
    <row r="14" spans="1:7" x14ac:dyDescent="0.25">
      <c r="A14" s="1"/>
      <c r="B14" s="7"/>
      <c r="C14" s="6"/>
      <c r="D14" s="6"/>
      <c r="E14" s="6"/>
      <c r="F14" s="6"/>
      <c r="G14" s="6"/>
    </row>
    <row r="15" spans="1:7" x14ac:dyDescent="0.25">
      <c r="A15" s="1"/>
      <c r="B15" s="7"/>
      <c r="C15" s="6"/>
      <c r="D15" s="6"/>
      <c r="E15" s="6"/>
      <c r="F15" s="6"/>
    </row>
    <row r="16" spans="1:7" x14ac:dyDescent="0.25">
      <c r="B16" s="68"/>
    </row>
    <row r="17" spans="2:5" x14ac:dyDescent="0.25">
      <c r="B17" s="69"/>
    </row>
    <row r="18" spans="2:5" x14ac:dyDescent="0.25">
      <c r="E18" s="1" t="s">
        <v>22</v>
      </c>
    </row>
  </sheetData>
  <mergeCells count="5">
    <mergeCell ref="A1:B1"/>
    <mergeCell ref="A2:B2"/>
    <mergeCell ref="A4:B4"/>
    <mergeCell ref="A5:B5"/>
    <mergeCell ref="A3:B3"/>
  </mergeCells>
  <hyperlinks>
    <hyperlink ref="B8" location="'3'!A1" display="Población con discapacidad por edad y sexo"/>
    <hyperlink ref="B11" location="'6'!A1" display="Población con discapacidad por nacionalidad y sexo"/>
    <hyperlink ref="B7" location="'2'!A1" display="Población con discapacidad por comarca y sexo"/>
    <hyperlink ref="B9" location="'4'!A1" display="Población con discapacidad por tamaño de municipio y sexo"/>
    <hyperlink ref="B10" location="'5'!A1" display=" Población con discapacidad por tamaño de municipio, edad y sexo"/>
    <hyperlink ref="B12" location="'7'!A1" display="Población con discapacidad por dificultadad de movilidad y sexo"/>
    <hyperlink ref="A1" r:id="rId1"/>
    <hyperlink ref="B6" location="'1'!A1" display="Población con discapacidad por provincias y sexo"/>
    <hyperlink ref="B13" location="'8'!A1" display="Población con discapacidad por grado de discapacidad y sexo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7"/>
  <sheetViews>
    <sheetView showGridLines="0" workbookViewId="0">
      <selection sqref="A1:F1"/>
    </sheetView>
  </sheetViews>
  <sheetFormatPr baseColWidth="10" defaultRowHeight="15" x14ac:dyDescent="0.25"/>
  <cols>
    <col min="1" max="1" width="12.5703125" bestFit="1" customWidth="1"/>
  </cols>
  <sheetData>
    <row r="1" spans="1:6" ht="36.75" customHeight="1" x14ac:dyDescent="0.25">
      <c r="A1" s="55" t="s">
        <v>29</v>
      </c>
      <c r="B1" s="55"/>
      <c r="C1" s="55"/>
      <c r="D1" s="55"/>
      <c r="E1" s="55"/>
      <c r="F1" s="55"/>
    </row>
    <row r="2" spans="1:6" x14ac:dyDescent="0.25">
      <c r="A2" s="56" t="str">
        <f>INDICE!A3</f>
        <v>Datos a 31 de diciembre de 2024</v>
      </c>
      <c r="B2" s="56"/>
      <c r="C2" s="56"/>
      <c r="D2" s="56"/>
      <c r="E2" s="50"/>
      <c r="F2" s="1"/>
    </row>
    <row r="3" spans="1:6" x14ac:dyDescent="0.25">
      <c r="A3" s="16" t="s">
        <v>88</v>
      </c>
      <c r="B3" s="17" t="s">
        <v>1</v>
      </c>
      <c r="C3" s="17" t="s">
        <v>2</v>
      </c>
      <c r="D3" s="15" t="s">
        <v>0</v>
      </c>
      <c r="E3" s="17" t="s">
        <v>32</v>
      </c>
      <c r="F3" s="17" t="s">
        <v>33</v>
      </c>
    </row>
    <row r="4" spans="1:6" x14ac:dyDescent="0.25">
      <c r="A4" t="s">
        <v>85</v>
      </c>
      <c r="B4" s="2">
        <v>7060</v>
      </c>
      <c r="C4" s="2">
        <v>6679</v>
      </c>
      <c r="D4" s="5">
        <f>SUM(B4:C4)</f>
        <v>13739</v>
      </c>
      <c r="E4" s="12">
        <f t="shared" ref="E4:E7" si="0">B4/D4</f>
        <v>0.51386563796491735</v>
      </c>
      <c r="F4" s="12">
        <f t="shared" ref="F4:F7" si="1">C4/D4</f>
        <v>0.48613436203508259</v>
      </c>
    </row>
    <row r="5" spans="1:6" x14ac:dyDescent="0.25">
      <c r="A5" t="s">
        <v>86</v>
      </c>
      <c r="B5" s="2">
        <v>2515</v>
      </c>
      <c r="C5" s="2">
        <v>1885</v>
      </c>
      <c r="D5" s="5">
        <f>SUM(B5:C5)</f>
        <v>4400</v>
      </c>
      <c r="E5" s="12">
        <f t="shared" si="0"/>
        <v>0.57159090909090904</v>
      </c>
      <c r="F5" s="12">
        <f t="shared" si="1"/>
        <v>0.42840909090909091</v>
      </c>
    </row>
    <row r="6" spans="1:6" x14ac:dyDescent="0.25">
      <c r="A6" t="s">
        <v>87</v>
      </c>
      <c r="B6" s="2">
        <v>29483</v>
      </c>
      <c r="C6" s="2">
        <v>27996</v>
      </c>
      <c r="D6" s="5">
        <f>SUM(B6:C6)</f>
        <v>57479</v>
      </c>
      <c r="E6" s="12">
        <f t="shared" si="0"/>
        <v>0.51293515892760833</v>
      </c>
      <c r="F6" s="12">
        <f t="shared" si="1"/>
        <v>0.48706484107239167</v>
      </c>
    </row>
    <row r="7" spans="1:6" x14ac:dyDescent="0.25">
      <c r="A7" s="18" t="s">
        <v>84</v>
      </c>
      <c r="B7" s="19">
        <f>SUM(B4:B6)</f>
        <v>39058</v>
      </c>
      <c r="C7" s="19">
        <f>SUM(C4:C6)</f>
        <v>36560</v>
      </c>
      <c r="D7" s="19">
        <f>SUM(D4:D6)</f>
        <v>75618</v>
      </c>
      <c r="E7" s="20">
        <f t="shared" si="0"/>
        <v>0.51651723134703376</v>
      </c>
      <c r="F7" s="20">
        <f t="shared" si="1"/>
        <v>0.48348276865296624</v>
      </c>
    </row>
  </sheetData>
  <mergeCells count="2">
    <mergeCell ref="A1:F1"/>
    <mergeCell ref="A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37"/>
  <sheetViews>
    <sheetView showGridLines="0" workbookViewId="0">
      <selection sqref="A1:G1"/>
    </sheetView>
  </sheetViews>
  <sheetFormatPr baseColWidth="10" defaultColWidth="11.5703125" defaultRowHeight="15" x14ac:dyDescent="0.25"/>
  <cols>
    <col min="1" max="1" width="8.28515625" style="1" customWidth="1"/>
    <col min="2" max="2" width="34" style="1" bestFit="1" customWidth="1"/>
    <col min="3" max="18" width="11.5703125" style="1"/>
    <col min="19" max="20" width="0" style="1" hidden="1" customWidth="1"/>
    <col min="21" max="16384" width="11.5703125" style="1"/>
  </cols>
  <sheetData>
    <row r="1" spans="1:20" ht="30" customHeight="1" x14ac:dyDescent="0.25">
      <c r="A1" s="58" t="s">
        <v>27</v>
      </c>
      <c r="B1" s="58"/>
      <c r="C1" s="58"/>
      <c r="D1" s="58"/>
      <c r="E1" s="58"/>
      <c r="F1" s="58"/>
      <c r="G1" s="58"/>
      <c r="S1" s="1" t="s">
        <v>68</v>
      </c>
      <c r="T1" s="12">
        <v>0.34490238611713664</v>
      </c>
    </row>
    <row r="2" spans="1:20" s="21" customFormat="1" ht="12.75" customHeight="1" x14ac:dyDescent="0.25">
      <c r="A2" s="57" t="str">
        <f>INDICE!A3</f>
        <v>Datos a 31 de diciembre de 2024</v>
      </c>
      <c r="B2" s="57"/>
      <c r="C2" s="57"/>
      <c r="D2" s="57"/>
      <c r="E2" s="57"/>
      <c r="J2"/>
      <c r="K2"/>
      <c r="L2"/>
      <c r="M2"/>
      <c r="N2"/>
      <c r="S2" s="1" t="s">
        <v>69</v>
      </c>
      <c r="T2" s="12">
        <v>0.37740384615384615</v>
      </c>
    </row>
    <row r="3" spans="1:20" s="22" customFormat="1" ht="25.5" x14ac:dyDescent="0.25">
      <c r="A3" s="26" t="s">
        <v>39</v>
      </c>
      <c r="B3" s="26" t="s">
        <v>40</v>
      </c>
      <c r="C3" s="17" t="s">
        <v>41</v>
      </c>
      <c r="D3" s="17" t="s">
        <v>42</v>
      </c>
      <c r="E3" s="17" t="s">
        <v>0</v>
      </c>
      <c r="F3" s="17" t="s">
        <v>32</v>
      </c>
      <c r="G3" s="17" t="s">
        <v>33</v>
      </c>
      <c r="J3"/>
      <c r="K3"/>
      <c r="L3"/>
      <c r="M3"/>
      <c r="N3"/>
      <c r="O3"/>
      <c r="P3"/>
      <c r="S3" s="1" t="s">
        <v>65</v>
      </c>
      <c r="T3" s="12">
        <v>0.39473684210526316</v>
      </c>
    </row>
    <row r="4" spans="1:20" x14ac:dyDescent="0.25">
      <c r="A4" s="1">
        <v>1</v>
      </c>
      <c r="B4" s="24" t="s">
        <v>43</v>
      </c>
      <c r="C4" s="9">
        <v>505</v>
      </c>
      <c r="D4" s="9">
        <v>413</v>
      </c>
      <c r="E4" s="9">
        <f>SUM(C4:D4)</f>
        <v>918</v>
      </c>
      <c r="F4" s="12">
        <f t="shared" ref="F4:F37" si="0">C4/E4</f>
        <v>0.55010893246187365</v>
      </c>
      <c r="G4" s="12">
        <f t="shared" ref="G4:G37" si="1">D4/E4</f>
        <v>0.44989106753812635</v>
      </c>
      <c r="S4" s="1" t="s">
        <v>66</v>
      </c>
      <c r="T4" s="12">
        <v>0.40327868852459015</v>
      </c>
    </row>
    <row r="5" spans="1:20" x14ac:dyDescent="0.25">
      <c r="A5" s="1">
        <v>2</v>
      </c>
      <c r="B5" s="24" t="s">
        <v>44</v>
      </c>
      <c r="C5" s="10">
        <v>428</v>
      </c>
      <c r="D5" s="10">
        <v>366</v>
      </c>
      <c r="E5" s="10">
        <f t="shared" ref="E5:E36" si="2">SUM(C5:D5)</f>
        <v>794</v>
      </c>
      <c r="F5" s="12">
        <f t="shared" si="0"/>
        <v>0.53904282115869018</v>
      </c>
      <c r="G5" s="12">
        <f t="shared" si="1"/>
        <v>0.46095717884130982</v>
      </c>
      <c r="S5" s="1" t="s">
        <v>70</v>
      </c>
      <c r="T5" s="12">
        <v>0.41862955032119914</v>
      </c>
    </row>
    <row r="6" spans="1:20" x14ac:dyDescent="0.25">
      <c r="A6" s="1">
        <v>3</v>
      </c>
      <c r="B6" s="24" t="s">
        <v>45</v>
      </c>
      <c r="C6" s="10">
        <v>163</v>
      </c>
      <c r="D6" s="10">
        <v>143</v>
      </c>
      <c r="E6" s="10">
        <f t="shared" si="2"/>
        <v>306</v>
      </c>
      <c r="F6" s="12">
        <f t="shared" si="0"/>
        <v>0.5326797385620915</v>
      </c>
      <c r="G6" s="12">
        <f t="shared" si="1"/>
        <v>0.4673202614379085</v>
      </c>
      <c r="S6" s="1" t="s">
        <v>63</v>
      </c>
      <c r="T6" s="12">
        <v>0.43340380549682878</v>
      </c>
    </row>
    <row r="7" spans="1:20" x14ac:dyDescent="0.25">
      <c r="A7" s="1">
        <v>4</v>
      </c>
      <c r="B7" s="24" t="s">
        <v>46</v>
      </c>
      <c r="C7" s="10">
        <v>287</v>
      </c>
      <c r="D7" s="10">
        <v>300</v>
      </c>
      <c r="E7" s="10">
        <f t="shared" si="2"/>
        <v>587</v>
      </c>
      <c r="F7" s="12">
        <f t="shared" si="0"/>
        <v>0.48892674616695059</v>
      </c>
      <c r="G7" s="12">
        <f t="shared" si="1"/>
        <v>0.51107325383304936</v>
      </c>
      <c r="S7" s="1" t="s">
        <v>47</v>
      </c>
      <c r="T7" s="12">
        <v>0.43372781065088756</v>
      </c>
    </row>
    <row r="8" spans="1:20" x14ac:dyDescent="0.25">
      <c r="A8" s="1">
        <v>5</v>
      </c>
      <c r="B8" s="24" t="s">
        <v>47</v>
      </c>
      <c r="C8" s="10">
        <v>890</v>
      </c>
      <c r="D8" s="10">
        <v>701</v>
      </c>
      <c r="E8" s="10">
        <f t="shared" si="2"/>
        <v>1591</v>
      </c>
      <c r="F8" s="12">
        <f t="shared" si="0"/>
        <v>0.55939660590823381</v>
      </c>
      <c r="G8" s="12">
        <f t="shared" si="1"/>
        <v>0.44060339409176619</v>
      </c>
      <c r="S8" s="22" t="s">
        <v>45</v>
      </c>
      <c r="T8" s="12">
        <v>0.43768996960486323</v>
      </c>
    </row>
    <row r="9" spans="1:20" x14ac:dyDescent="0.25">
      <c r="A9" s="1">
        <v>6</v>
      </c>
      <c r="B9" s="24" t="s">
        <v>48</v>
      </c>
      <c r="C9" s="10">
        <v>2543</v>
      </c>
      <c r="D9" s="10">
        <v>2462</v>
      </c>
      <c r="E9" s="10">
        <f t="shared" si="2"/>
        <v>5005</v>
      </c>
      <c r="F9" s="12">
        <f t="shared" si="0"/>
        <v>0.50809190809190807</v>
      </c>
      <c r="G9" s="12">
        <f t="shared" si="1"/>
        <v>0.49190809190809193</v>
      </c>
      <c r="S9" s="1" t="s">
        <v>55</v>
      </c>
      <c r="T9" s="12">
        <v>0.43975155279503103</v>
      </c>
    </row>
    <row r="10" spans="1:20" x14ac:dyDescent="0.25">
      <c r="A10" s="1">
        <v>7</v>
      </c>
      <c r="B10" s="24" t="s">
        <v>49</v>
      </c>
      <c r="C10" s="10">
        <v>963</v>
      </c>
      <c r="D10" s="10">
        <v>900</v>
      </c>
      <c r="E10" s="10">
        <f t="shared" si="2"/>
        <v>1863</v>
      </c>
      <c r="F10" s="12">
        <f t="shared" si="0"/>
        <v>0.51690821256038644</v>
      </c>
      <c r="G10" s="12">
        <f t="shared" si="1"/>
        <v>0.48309178743961351</v>
      </c>
      <c r="S10" s="1" t="s">
        <v>75</v>
      </c>
      <c r="T10" s="12">
        <v>0.44255319148936167</v>
      </c>
    </row>
    <row r="11" spans="1:20" x14ac:dyDescent="0.25">
      <c r="A11" s="1">
        <v>8</v>
      </c>
      <c r="B11" s="24" t="s">
        <v>50</v>
      </c>
      <c r="C11" s="10">
        <v>760</v>
      </c>
      <c r="D11" s="10">
        <v>765</v>
      </c>
      <c r="E11" s="10">
        <f t="shared" si="2"/>
        <v>1525</v>
      </c>
      <c r="F11" s="12">
        <f t="shared" si="0"/>
        <v>0.49836065573770494</v>
      </c>
      <c r="G11" s="12">
        <f t="shared" si="1"/>
        <v>0.50163934426229506</v>
      </c>
      <c r="S11" s="1" t="s">
        <v>71</v>
      </c>
      <c r="T11" s="12">
        <v>0.44703965236284626</v>
      </c>
    </row>
    <row r="12" spans="1:20" x14ac:dyDescent="0.25">
      <c r="A12" s="1">
        <v>9</v>
      </c>
      <c r="B12" s="24" t="s">
        <v>51</v>
      </c>
      <c r="C12" s="10">
        <v>440</v>
      </c>
      <c r="D12" s="10">
        <v>479</v>
      </c>
      <c r="E12" s="10">
        <f t="shared" si="2"/>
        <v>919</v>
      </c>
      <c r="F12" s="12">
        <f t="shared" si="0"/>
        <v>0.47878128400435255</v>
      </c>
      <c r="G12" s="12">
        <f t="shared" si="1"/>
        <v>0.5212187159956474</v>
      </c>
      <c r="S12" s="1" t="s">
        <v>74</v>
      </c>
      <c r="T12" s="12">
        <v>0.4485294117647059</v>
      </c>
    </row>
    <row r="13" spans="1:20" x14ac:dyDescent="0.25">
      <c r="A13" s="1">
        <v>10</v>
      </c>
      <c r="B13" s="24" t="s">
        <v>52</v>
      </c>
      <c r="C13" s="10">
        <v>509</v>
      </c>
      <c r="D13" s="10">
        <v>465</v>
      </c>
      <c r="E13" s="10">
        <f t="shared" si="2"/>
        <v>974</v>
      </c>
      <c r="F13" s="12">
        <f t="shared" si="0"/>
        <v>0.52258726899383978</v>
      </c>
      <c r="G13" s="12">
        <f t="shared" si="1"/>
        <v>0.47741273100616016</v>
      </c>
      <c r="S13" s="1" t="s">
        <v>53</v>
      </c>
      <c r="T13" s="12">
        <v>0.45131244707874685</v>
      </c>
    </row>
    <row r="14" spans="1:20" x14ac:dyDescent="0.25">
      <c r="A14" s="1">
        <v>11</v>
      </c>
      <c r="B14" s="24" t="s">
        <v>53</v>
      </c>
      <c r="C14" s="10">
        <v>618</v>
      </c>
      <c r="D14" s="10">
        <v>501</v>
      </c>
      <c r="E14" s="10">
        <f t="shared" si="2"/>
        <v>1119</v>
      </c>
      <c r="F14" s="12">
        <f t="shared" si="0"/>
        <v>0.55227882037533516</v>
      </c>
      <c r="G14" s="12">
        <f t="shared" si="1"/>
        <v>0.4477211796246649</v>
      </c>
      <c r="S14" s="1" t="s">
        <v>57</v>
      </c>
      <c r="T14" s="12">
        <v>0.45159386068476975</v>
      </c>
    </row>
    <row r="15" spans="1:20" x14ac:dyDescent="0.25">
      <c r="A15" s="1">
        <v>12</v>
      </c>
      <c r="B15" s="24" t="s">
        <v>54</v>
      </c>
      <c r="C15" s="10">
        <v>423</v>
      </c>
      <c r="D15" s="10">
        <v>350</v>
      </c>
      <c r="E15" s="10">
        <f t="shared" si="2"/>
        <v>773</v>
      </c>
      <c r="F15" s="12">
        <f t="shared" si="0"/>
        <v>0.54721862871927551</v>
      </c>
      <c r="G15" s="12">
        <f t="shared" si="1"/>
        <v>0.45278137128072443</v>
      </c>
      <c r="S15" s="1" t="s">
        <v>54</v>
      </c>
      <c r="T15" s="12">
        <v>0.45195729537366547</v>
      </c>
    </row>
    <row r="16" spans="1:20" x14ac:dyDescent="0.25">
      <c r="A16" s="1">
        <v>13</v>
      </c>
      <c r="B16" s="24" t="s">
        <v>55</v>
      </c>
      <c r="C16" s="10">
        <v>418</v>
      </c>
      <c r="D16" s="10">
        <v>328</v>
      </c>
      <c r="E16" s="10">
        <f t="shared" si="2"/>
        <v>746</v>
      </c>
      <c r="F16" s="12">
        <f t="shared" si="0"/>
        <v>0.56032171581769441</v>
      </c>
      <c r="G16" s="12">
        <f t="shared" si="1"/>
        <v>0.43967828418230565</v>
      </c>
      <c r="S16" s="1" t="s">
        <v>58</v>
      </c>
      <c r="T16" s="12">
        <v>0.45230998509687032</v>
      </c>
    </row>
    <row r="17" spans="1:20" x14ac:dyDescent="0.25">
      <c r="A17" s="1">
        <v>14</v>
      </c>
      <c r="B17" s="24" t="s">
        <v>56</v>
      </c>
      <c r="C17" s="10">
        <v>174</v>
      </c>
      <c r="D17" s="10">
        <v>153</v>
      </c>
      <c r="E17" s="10">
        <f t="shared" si="2"/>
        <v>327</v>
      </c>
      <c r="F17" s="12">
        <f t="shared" si="0"/>
        <v>0.5321100917431193</v>
      </c>
      <c r="G17" s="12">
        <f t="shared" si="1"/>
        <v>0.46788990825688076</v>
      </c>
      <c r="S17" s="1" t="s">
        <v>72</v>
      </c>
      <c r="T17" s="12">
        <v>0.45454545454545453</v>
      </c>
    </row>
    <row r="18" spans="1:20" x14ac:dyDescent="0.25">
      <c r="A18" s="1">
        <v>15</v>
      </c>
      <c r="B18" s="24" t="s">
        <v>57</v>
      </c>
      <c r="C18" s="10">
        <v>901</v>
      </c>
      <c r="D18" s="10">
        <v>736</v>
      </c>
      <c r="E18" s="10">
        <f t="shared" si="2"/>
        <v>1637</v>
      </c>
      <c r="F18" s="12">
        <f t="shared" si="0"/>
        <v>0.55039706780696396</v>
      </c>
      <c r="G18" s="12">
        <f t="shared" si="1"/>
        <v>0.44960293219303604</v>
      </c>
      <c r="S18" s="1" t="s">
        <v>61</v>
      </c>
      <c r="T18" s="12">
        <v>0.45530726256983239</v>
      </c>
    </row>
    <row r="19" spans="1:20" x14ac:dyDescent="0.25">
      <c r="A19" s="1">
        <v>16</v>
      </c>
      <c r="B19" s="24" t="s">
        <v>58</v>
      </c>
      <c r="C19" s="10">
        <v>684</v>
      </c>
      <c r="D19" s="10">
        <v>564</v>
      </c>
      <c r="E19" s="10">
        <f t="shared" si="2"/>
        <v>1248</v>
      </c>
      <c r="F19" s="12">
        <f t="shared" si="0"/>
        <v>0.54807692307692313</v>
      </c>
      <c r="G19" s="12">
        <f t="shared" si="1"/>
        <v>0.45192307692307693</v>
      </c>
      <c r="S19" s="1" t="s">
        <v>64</v>
      </c>
      <c r="T19" s="12">
        <v>0.45918367346938777</v>
      </c>
    </row>
    <row r="20" spans="1:20" x14ac:dyDescent="0.25">
      <c r="A20" s="1">
        <v>17</v>
      </c>
      <c r="B20" s="24" t="s">
        <v>59</v>
      </c>
      <c r="C20" s="10">
        <v>23743</v>
      </c>
      <c r="D20" s="10">
        <v>23192</v>
      </c>
      <c r="E20" s="10">
        <f t="shared" si="2"/>
        <v>46935</v>
      </c>
      <c r="F20" s="12">
        <f t="shared" si="0"/>
        <v>0.50586981996377967</v>
      </c>
      <c r="G20" s="12">
        <f t="shared" si="1"/>
        <v>0.49413018003622028</v>
      </c>
      <c r="S20" s="1" t="s">
        <v>43</v>
      </c>
      <c r="T20" s="12">
        <v>0.46</v>
      </c>
    </row>
    <row r="21" spans="1:20" x14ac:dyDescent="0.25">
      <c r="A21" s="1">
        <v>18</v>
      </c>
      <c r="B21" s="24" t="s">
        <v>60</v>
      </c>
      <c r="C21" s="10">
        <v>260</v>
      </c>
      <c r="D21" s="10">
        <v>221</v>
      </c>
      <c r="E21" s="10">
        <f t="shared" si="2"/>
        <v>481</v>
      </c>
      <c r="F21" s="12">
        <f t="shared" si="0"/>
        <v>0.54054054054054057</v>
      </c>
      <c r="G21" s="12">
        <f t="shared" si="1"/>
        <v>0.45945945945945948</v>
      </c>
      <c r="S21" s="1" t="s">
        <v>56</v>
      </c>
      <c r="T21" s="12">
        <v>0.46086956521739131</v>
      </c>
    </row>
    <row r="22" spans="1:20" x14ac:dyDescent="0.25">
      <c r="A22" s="1">
        <v>19</v>
      </c>
      <c r="B22" s="24" t="s">
        <v>61</v>
      </c>
      <c r="C22" s="10">
        <v>373</v>
      </c>
      <c r="D22" s="10">
        <v>303</v>
      </c>
      <c r="E22" s="10">
        <f t="shared" si="2"/>
        <v>676</v>
      </c>
      <c r="F22" s="12">
        <f t="shared" si="0"/>
        <v>0.55177514792899407</v>
      </c>
      <c r="G22" s="12">
        <f t="shared" si="1"/>
        <v>0.44822485207100593</v>
      </c>
      <c r="S22" s="1" t="s">
        <v>67</v>
      </c>
      <c r="T22" s="12">
        <v>0.46596858638743455</v>
      </c>
    </row>
    <row r="23" spans="1:20" x14ac:dyDescent="0.25">
      <c r="A23" s="1">
        <v>20</v>
      </c>
      <c r="B23" s="24" t="s">
        <v>62</v>
      </c>
      <c r="C23" s="10">
        <v>905</v>
      </c>
      <c r="D23" s="10">
        <v>921</v>
      </c>
      <c r="E23" s="10">
        <f t="shared" si="2"/>
        <v>1826</v>
      </c>
      <c r="F23" s="12">
        <f t="shared" si="0"/>
        <v>0.49561883899233294</v>
      </c>
      <c r="G23" s="12">
        <f t="shared" si="1"/>
        <v>0.50438116100766706</v>
      </c>
      <c r="S23" s="1" t="s">
        <v>73</v>
      </c>
      <c r="T23" s="12">
        <v>0.46666666666666667</v>
      </c>
    </row>
    <row r="24" spans="1:20" x14ac:dyDescent="0.25">
      <c r="A24" s="1">
        <v>21</v>
      </c>
      <c r="B24" s="24" t="s">
        <v>63</v>
      </c>
      <c r="C24" s="10">
        <v>266</v>
      </c>
      <c r="D24" s="10">
        <v>200</v>
      </c>
      <c r="E24" s="10">
        <f t="shared" si="2"/>
        <v>466</v>
      </c>
      <c r="F24" s="12">
        <f t="shared" si="0"/>
        <v>0.57081545064377681</v>
      </c>
      <c r="G24" s="12">
        <f t="shared" si="1"/>
        <v>0.42918454935622319</v>
      </c>
      <c r="S24" s="21" t="s">
        <v>44</v>
      </c>
      <c r="T24" s="12">
        <v>0.46690734055354993</v>
      </c>
    </row>
    <row r="25" spans="1:20" x14ac:dyDescent="0.25">
      <c r="A25" s="1">
        <v>22</v>
      </c>
      <c r="B25" s="24" t="s">
        <v>64</v>
      </c>
      <c r="C25" s="10">
        <v>109</v>
      </c>
      <c r="D25" s="10">
        <v>83</v>
      </c>
      <c r="E25" s="10">
        <f t="shared" si="2"/>
        <v>192</v>
      </c>
      <c r="F25" s="12">
        <f t="shared" si="0"/>
        <v>0.56770833333333337</v>
      </c>
      <c r="G25" s="12">
        <f t="shared" si="1"/>
        <v>0.43229166666666669</v>
      </c>
      <c r="S25" s="1" t="s">
        <v>60</v>
      </c>
      <c r="T25" s="12">
        <v>0.4688715953307393</v>
      </c>
    </row>
    <row r="26" spans="1:20" x14ac:dyDescent="0.25">
      <c r="A26" s="1">
        <v>23</v>
      </c>
      <c r="B26" s="24" t="s">
        <v>65</v>
      </c>
      <c r="C26" s="10">
        <v>88</v>
      </c>
      <c r="D26" s="10">
        <v>47</v>
      </c>
      <c r="E26" s="10">
        <f>SUM(C26:D26)</f>
        <v>135</v>
      </c>
      <c r="F26" s="12">
        <f t="shared" si="0"/>
        <v>0.6518518518518519</v>
      </c>
      <c r="G26" s="12">
        <f t="shared" si="1"/>
        <v>0.34814814814814815</v>
      </c>
      <c r="S26" s="1" t="s">
        <v>52</v>
      </c>
      <c r="T26" s="12">
        <v>0.47005988023952094</v>
      </c>
    </row>
    <row r="27" spans="1:20" x14ac:dyDescent="0.25">
      <c r="A27" s="1">
        <v>24</v>
      </c>
      <c r="B27" s="24" t="s">
        <v>66</v>
      </c>
      <c r="C27" s="10">
        <v>181</v>
      </c>
      <c r="D27" s="10">
        <v>129</v>
      </c>
      <c r="E27" s="10">
        <f t="shared" si="2"/>
        <v>310</v>
      </c>
      <c r="F27" s="12">
        <f t="shared" si="0"/>
        <v>0.58387096774193548</v>
      </c>
      <c r="G27" s="12">
        <f t="shared" si="1"/>
        <v>0.41612903225806452</v>
      </c>
      <c r="S27" s="1" t="s">
        <v>49</v>
      </c>
      <c r="T27" s="12">
        <v>0.47900859888720282</v>
      </c>
    </row>
    <row r="28" spans="1:20" x14ac:dyDescent="0.25">
      <c r="A28" s="1">
        <v>25</v>
      </c>
      <c r="B28" s="24" t="s">
        <v>67</v>
      </c>
      <c r="C28" s="10">
        <v>183</v>
      </c>
      <c r="D28" s="10">
        <v>156</v>
      </c>
      <c r="E28" s="10">
        <f t="shared" si="2"/>
        <v>339</v>
      </c>
      <c r="F28" s="12">
        <f t="shared" si="0"/>
        <v>0.53982300884955747</v>
      </c>
      <c r="G28" s="12">
        <f t="shared" si="1"/>
        <v>0.46017699115044247</v>
      </c>
      <c r="S28" s="1" t="s">
        <v>50</v>
      </c>
      <c r="T28" s="12">
        <v>0.48795552810376774</v>
      </c>
    </row>
    <row r="29" spans="1:20" x14ac:dyDescent="0.25">
      <c r="A29" s="1">
        <v>26</v>
      </c>
      <c r="B29" s="24" t="s">
        <v>68</v>
      </c>
      <c r="C29" s="10">
        <v>261</v>
      </c>
      <c r="D29" s="10">
        <v>144</v>
      </c>
      <c r="E29" s="10">
        <f t="shared" si="2"/>
        <v>405</v>
      </c>
      <c r="F29" s="12">
        <f t="shared" si="0"/>
        <v>0.64444444444444449</v>
      </c>
      <c r="G29" s="12">
        <f t="shared" si="1"/>
        <v>0.35555555555555557</v>
      </c>
      <c r="S29" s="1" t="s">
        <v>48</v>
      </c>
      <c r="T29" s="12">
        <v>0.48963681308233503</v>
      </c>
    </row>
    <row r="30" spans="1:20" x14ac:dyDescent="0.25">
      <c r="A30" s="1">
        <v>27</v>
      </c>
      <c r="B30" s="24" t="s">
        <v>69</v>
      </c>
      <c r="C30" s="10">
        <v>220</v>
      </c>
      <c r="D30" s="10">
        <v>135</v>
      </c>
      <c r="E30" s="10">
        <f t="shared" si="2"/>
        <v>355</v>
      </c>
      <c r="F30" s="12">
        <f t="shared" si="0"/>
        <v>0.61971830985915488</v>
      </c>
      <c r="G30" s="12">
        <f t="shared" si="1"/>
        <v>0.38028169014084506</v>
      </c>
      <c r="S30" s="1" t="s">
        <v>59</v>
      </c>
      <c r="T30" s="12">
        <v>0.49139096909630409</v>
      </c>
    </row>
    <row r="31" spans="1:20" x14ac:dyDescent="0.25">
      <c r="A31" s="1">
        <v>28</v>
      </c>
      <c r="B31" s="24" t="s">
        <v>70</v>
      </c>
      <c r="C31" s="10">
        <v>498</v>
      </c>
      <c r="D31" s="10">
        <v>354</v>
      </c>
      <c r="E31" s="10">
        <f t="shared" si="2"/>
        <v>852</v>
      </c>
      <c r="F31" s="12">
        <f t="shared" si="0"/>
        <v>0.58450704225352113</v>
      </c>
      <c r="G31" s="12">
        <f t="shared" si="1"/>
        <v>0.41549295774647887</v>
      </c>
      <c r="S31" s="1" t="s">
        <v>62</v>
      </c>
      <c r="T31" s="12">
        <v>0.49870934434692826</v>
      </c>
    </row>
    <row r="32" spans="1:20" x14ac:dyDescent="0.25">
      <c r="A32" s="1">
        <v>29</v>
      </c>
      <c r="B32" s="24" t="s">
        <v>71</v>
      </c>
      <c r="C32" s="10">
        <v>887</v>
      </c>
      <c r="D32" s="10">
        <v>750</v>
      </c>
      <c r="E32" s="10">
        <f t="shared" si="2"/>
        <v>1637</v>
      </c>
      <c r="F32" s="12">
        <f t="shared" si="0"/>
        <v>0.54184483811850948</v>
      </c>
      <c r="G32" s="12">
        <f t="shared" si="1"/>
        <v>0.45815516188149052</v>
      </c>
      <c r="S32" s="1" t="s">
        <v>46</v>
      </c>
      <c r="T32" s="12">
        <v>0.50488599348534202</v>
      </c>
    </row>
    <row r="33" spans="1:20" x14ac:dyDescent="0.25">
      <c r="A33" s="1">
        <v>30</v>
      </c>
      <c r="B33" s="24" t="s">
        <v>72</v>
      </c>
      <c r="C33" s="10">
        <v>51</v>
      </c>
      <c r="D33" s="10">
        <v>37</v>
      </c>
      <c r="E33" s="10">
        <f t="shared" si="2"/>
        <v>88</v>
      </c>
      <c r="F33" s="12">
        <f t="shared" si="0"/>
        <v>0.57954545454545459</v>
      </c>
      <c r="G33" s="12">
        <f t="shared" si="1"/>
        <v>0.42045454545454547</v>
      </c>
      <c r="S33" s="1" t="s">
        <v>51</v>
      </c>
      <c r="T33" s="12">
        <v>0.51416579223504721</v>
      </c>
    </row>
    <row r="34" spans="1:20" x14ac:dyDescent="0.25">
      <c r="A34" s="1">
        <v>31</v>
      </c>
      <c r="B34" s="24" t="s">
        <v>73</v>
      </c>
      <c r="C34" s="10">
        <v>64</v>
      </c>
      <c r="D34" s="10">
        <v>62</v>
      </c>
      <c r="E34" s="10">
        <f t="shared" si="2"/>
        <v>126</v>
      </c>
      <c r="F34" s="12">
        <f t="shared" si="0"/>
        <v>0.50793650793650791</v>
      </c>
      <c r="G34" s="12">
        <f t="shared" si="1"/>
        <v>0.49206349206349204</v>
      </c>
    </row>
    <row r="35" spans="1:20" x14ac:dyDescent="0.25">
      <c r="A35" s="1">
        <v>32</v>
      </c>
      <c r="B35" s="24" t="s">
        <v>74</v>
      </c>
      <c r="C35" s="10">
        <v>132</v>
      </c>
      <c r="D35" s="10">
        <v>105</v>
      </c>
      <c r="E35" s="10">
        <f t="shared" si="2"/>
        <v>237</v>
      </c>
      <c r="F35" s="12">
        <f t="shared" si="0"/>
        <v>0.55696202531645567</v>
      </c>
      <c r="G35" s="12">
        <f t="shared" si="1"/>
        <v>0.44303797468354428</v>
      </c>
    </row>
    <row r="36" spans="1:20" x14ac:dyDescent="0.25">
      <c r="A36" s="1">
        <v>33</v>
      </c>
      <c r="B36" s="24" t="s">
        <v>75</v>
      </c>
      <c r="C36" s="11">
        <v>131</v>
      </c>
      <c r="D36" s="11">
        <v>95</v>
      </c>
      <c r="E36" s="11">
        <f t="shared" si="2"/>
        <v>226</v>
      </c>
      <c r="F36" s="12">
        <f t="shared" si="0"/>
        <v>0.57964601769911506</v>
      </c>
      <c r="G36" s="12">
        <f t="shared" si="1"/>
        <v>0.42035398230088494</v>
      </c>
    </row>
    <row r="37" spans="1:20" x14ac:dyDescent="0.25">
      <c r="A37" s="3"/>
      <c r="B37" s="25" t="s">
        <v>76</v>
      </c>
      <c r="C37" s="8">
        <f>SUM(C4:C36)</f>
        <v>39058</v>
      </c>
      <c r="D37" s="8">
        <f>SUM(D4:D36)</f>
        <v>36560</v>
      </c>
      <c r="E37" s="8">
        <f>SUM(E4:E36)</f>
        <v>75618</v>
      </c>
      <c r="F37" s="23">
        <f t="shared" si="0"/>
        <v>0.51651723134703376</v>
      </c>
      <c r="G37" s="23">
        <f t="shared" si="1"/>
        <v>0.48348276865296624</v>
      </c>
    </row>
  </sheetData>
  <sortState ref="S1:T33">
    <sortCondition ref="T1:T33"/>
  </sortState>
  <mergeCells count="2">
    <mergeCell ref="A2:E2"/>
    <mergeCell ref="A1:G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9"/>
  <sheetViews>
    <sheetView showGridLines="0" workbookViewId="0">
      <selection sqref="A1:F1"/>
    </sheetView>
  </sheetViews>
  <sheetFormatPr baseColWidth="10" defaultColWidth="11.5703125" defaultRowHeight="15" x14ac:dyDescent="0.25"/>
  <cols>
    <col min="1" max="1" width="24.140625" style="1" customWidth="1"/>
    <col min="2" max="16384" width="11.5703125" style="1"/>
  </cols>
  <sheetData>
    <row r="1" spans="1:6" ht="30" customHeight="1" x14ac:dyDescent="0.25">
      <c r="A1" s="59" t="s">
        <v>35</v>
      </c>
      <c r="B1" s="59"/>
      <c r="C1" s="59"/>
      <c r="D1" s="59"/>
      <c r="E1" s="59"/>
      <c r="F1" s="59"/>
    </row>
    <row r="2" spans="1:6" s="28" customFormat="1" ht="12.75" x14ac:dyDescent="0.2">
      <c r="A2" s="27" t="str">
        <f>INDICE!A3</f>
        <v>Datos a 31 de diciembre de 2024</v>
      </c>
      <c r="B2" s="27"/>
      <c r="C2" s="27"/>
      <c r="D2" s="27"/>
      <c r="E2" s="27"/>
      <c r="F2" s="27"/>
    </row>
    <row r="3" spans="1:6" x14ac:dyDescent="0.25">
      <c r="A3" s="16" t="s">
        <v>34</v>
      </c>
      <c r="B3" s="17" t="s">
        <v>1</v>
      </c>
      <c r="C3" s="17" t="s">
        <v>2</v>
      </c>
      <c r="D3" s="15" t="s">
        <v>0</v>
      </c>
      <c r="E3" s="17" t="s">
        <v>32</v>
      </c>
      <c r="F3" s="17" t="s">
        <v>33</v>
      </c>
    </row>
    <row r="4" spans="1:6" x14ac:dyDescent="0.25">
      <c r="A4" s="1" t="s">
        <v>16</v>
      </c>
      <c r="B4" s="2">
        <v>2230</v>
      </c>
      <c r="C4" s="2">
        <v>1038</v>
      </c>
      <c r="D4" s="2">
        <f>SUM(B4:C4)</f>
        <v>3268</v>
      </c>
      <c r="E4" s="12">
        <f t="shared" ref="E4:E9" si="0">B4/D4</f>
        <v>0.68237454100367201</v>
      </c>
      <c r="F4" s="12">
        <f t="shared" ref="F4:F9" si="1">C4/D4</f>
        <v>0.31762545899632805</v>
      </c>
    </row>
    <row r="5" spans="1:6" x14ac:dyDescent="0.25">
      <c r="A5" s="1" t="s">
        <v>17</v>
      </c>
      <c r="B5" s="2">
        <v>6000</v>
      </c>
      <c r="C5" s="2">
        <v>4280</v>
      </c>
      <c r="D5" s="2">
        <v>11740</v>
      </c>
      <c r="E5" s="12">
        <f t="shared" si="0"/>
        <v>0.51107325383304936</v>
      </c>
      <c r="F5" s="12">
        <f t="shared" si="1"/>
        <v>0.36456558773424191</v>
      </c>
    </row>
    <row r="6" spans="1:6" x14ac:dyDescent="0.25">
      <c r="A6" s="1" t="s">
        <v>18</v>
      </c>
      <c r="B6" s="2">
        <v>13116</v>
      </c>
      <c r="C6" s="2">
        <v>10851</v>
      </c>
      <c r="D6" s="2">
        <v>27907</v>
      </c>
      <c r="E6" s="12">
        <f t="shared" si="0"/>
        <v>0.46998960834199305</v>
      </c>
      <c r="F6" s="12">
        <f t="shared" si="1"/>
        <v>0.38882717597735333</v>
      </c>
    </row>
    <row r="7" spans="1:6" x14ac:dyDescent="0.25">
      <c r="A7" s="1" t="s">
        <v>19</v>
      </c>
      <c r="B7" s="2">
        <v>11675</v>
      </c>
      <c r="C7" s="2">
        <v>10670</v>
      </c>
      <c r="D7" s="2">
        <v>23097</v>
      </c>
      <c r="E7" s="12">
        <f t="shared" si="0"/>
        <v>0.50547690176213356</v>
      </c>
      <c r="F7" s="12">
        <f t="shared" si="1"/>
        <v>0.46196475732779146</v>
      </c>
    </row>
    <row r="8" spans="1:6" x14ac:dyDescent="0.25">
      <c r="A8" s="1" t="s">
        <v>20</v>
      </c>
      <c r="B8" s="2">
        <v>6037</v>
      </c>
      <c r="C8" s="2">
        <v>9721</v>
      </c>
      <c r="D8" s="2">
        <v>14104</v>
      </c>
      <c r="E8" s="12">
        <f t="shared" si="0"/>
        <v>0.42803460011344302</v>
      </c>
      <c r="F8" s="12">
        <f t="shared" si="1"/>
        <v>0.68923709585933068</v>
      </c>
    </row>
    <row r="9" spans="1:6" x14ac:dyDescent="0.25">
      <c r="A9" s="18" t="s">
        <v>0</v>
      </c>
      <c r="B9" s="19">
        <f>SUM(B4:B8)</f>
        <v>39058</v>
      </c>
      <c r="C9" s="19">
        <f t="shared" ref="C9:D9" si="2">SUM(C4:C8)</f>
        <v>36560</v>
      </c>
      <c r="D9" s="19">
        <f t="shared" si="2"/>
        <v>80116</v>
      </c>
      <c r="E9" s="20">
        <f t="shared" si="0"/>
        <v>0.48751809875680263</v>
      </c>
      <c r="F9" s="20">
        <f t="shared" si="1"/>
        <v>0.45633830945129561</v>
      </c>
    </row>
  </sheetData>
  <mergeCells count="1">
    <mergeCell ref="A1:F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8"/>
  <sheetViews>
    <sheetView workbookViewId="0">
      <selection sqref="A1:F1"/>
    </sheetView>
  </sheetViews>
  <sheetFormatPr baseColWidth="10" defaultColWidth="11.5703125" defaultRowHeight="15" x14ac:dyDescent="0.25"/>
  <cols>
    <col min="1" max="1" width="21.28515625" style="1" customWidth="1"/>
    <col min="2" max="6" width="11.5703125" style="1"/>
    <col min="7" max="7" width="4.7109375" style="1" customWidth="1"/>
    <col min="8" max="16384" width="11.5703125" style="1"/>
  </cols>
  <sheetData>
    <row r="1" spans="1:9" ht="30.75" customHeight="1" x14ac:dyDescent="0.25">
      <c r="A1" s="55" t="s">
        <v>29</v>
      </c>
      <c r="B1" s="55"/>
      <c r="C1" s="55"/>
      <c r="D1" s="55"/>
      <c r="E1" s="55"/>
      <c r="F1" s="55"/>
    </row>
    <row r="2" spans="1:9" x14ac:dyDescent="0.25">
      <c r="A2" s="56" t="str">
        <f>INDICE!A3</f>
        <v>Datos a 31 de diciembre de 2024</v>
      </c>
      <c r="B2" s="56"/>
      <c r="C2" s="56"/>
      <c r="D2" s="56"/>
      <c r="E2" s="29"/>
      <c r="H2" s="31"/>
      <c r="I2" s="31"/>
    </row>
    <row r="3" spans="1:9" x14ac:dyDescent="0.25">
      <c r="A3" s="16" t="s">
        <v>77</v>
      </c>
      <c r="B3" s="17" t="s">
        <v>1</v>
      </c>
      <c r="C3" s="17" t="s">
        <v>2</v>
      </c>
      <c r="D3" s="15" t="s">
        <v>0</v>
      </c>
      <c r="E3" s="17" t="s">
        <v>32</v>
      </c>
      <c r="F3" s="17" t="s">
        <v>33</v>
      </c>
    </row>
    <row r="4" spans="1:9" ht="16.5" customHeight="1" x14ac:dyDescent="0.25">
      <c r="A4" s="1" t="s">
        <v>3</v>
      </c>
      <c r="B4" s="2">
        <v>5105</v>
      </c>
      <c r="C4" s="2">
        <v>4237</v>
      </c>
      <c r="D4" s="5">
        <f t="shared" ref="D4:D6" si="0">SUM(B4:C4)</f>
        <v>9342</v>
      </c>
      <c r="E4" s="12">
        <f>B4/D4</f>
        <v>0.54645686148576322</v>
      </c>
      <c r="F4" s="12">
        <f>C4/D4</f>
        <v>0.45354313851423678</v>
      </c>
    </row>
    <row r="5" spans="1:9" x14ac:dyDescent="0.25">
      <c r="A5" s="1" t="s">
        <v>4</v>
      </c>
      <c r="B5" s="2">
        <v>4508</v>
      </c>
      <c r="C5" s="2">
        <v>3594</v>
      </c>
      <c r="D5" s="5">
        <f t="shared" si="0"/>
        <v>8102</v>
      </c>
      <c r="E5" s="12">
        <f>B5/D5</f>
        <v>0.55640582572204389</v>
      </c>
      <c r="F5" s="12">
        <f>C5/D5</f>
        <v>0.44359417427795605</v>
      </c>
    </row>
    <row r="6" spans="1:9" x14ac:dyDescent="0.25">
      <c r="A6" s="1" t="s">
        <v>5</v>
      </c>
      <c r="B6" s="2">
        <v>29445</v>
      </c>
      <c r="C6" s="2">
        <v>28729</v>
      </c>
      <c r="D6" s="5">
        <f t="shared" si="0"/>
        <v>58174</v>
      </c>
      <c r="E6" s="12">
        <f>B6/D6</f>
        <v>0.50615395193729162</v>
      </c>
      <c r="F6" s="12">
        <f>C6/D6</f>
        <v>0.49384604806270843</v>
      </c>
    </row>
    <row r="7" spans="1:9" x14ac:dyDescent="0.25">
      <c r="A7" s="18" t="s">
        <v>0</v>
      </c>
      <c r="B7" s="19">
        <f>SUM(B4:B6)</f>
        <v>39058</v>
      </c>
      <c r="C7" s="19">
        <f t="shared" ref="C7:D7" si="1">SUM(C4:C6)</f>
        <v>36560</v>
      </c>
      <c r="D7" s="19">
        <f t="shared" si="1"/>
        <v>75618</v>
      </c>
      <c r="E7" s="20">
        <f>B7/D7</f>
        <v>0.51651723134703376</v>
      </c>
      <c r="F7" s="20">
        <f>C7/D7</f>
        <v>0.48348276865296624</v>
      </c>
    </row>
    <row r="8" spans="1:9" x14ac:dyDescent="0.25">
      <c r="A8" s="4"/>
      <c r="B8" s="5"/>
      <c r="C8" s="5"/>
      <c r="D8" s="5"/>
      <c r="E8" s="12"/>
      <c r="F8" s="12"/>
    </row>
  </sheetData>
  <mergeCells count="2">
    <mergeCell ref="A2:D2"/>
    <mergeCell ref="A1:F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6"/>
  <sheetViews>
    <sheetView showGridLines="0" workbookViewId="0">
      <selection sqref="A1:G1"/>
    </sheetView>
  </sheetViews>
  <sheetFormatPr baseColWidth="10" defaultRowHeight="15" x14ac:dyDescent="0.25"/>
  <cols>
    <col min="1" max="1" width="18.140625" bestFit="1" customWidth="1"/>
    <col min="2" max="2" width="9.7109375" bestFit="1" customWidth="1"/>
  </cols>
  <sheetData>
    <row r="1" spans="1:10" ht="45" customHeight="1" x14ac:dyDescent="0.25">
      <c r="A1" s="64" t="s">
        <v>79</v>
      </c>
      <c r="B1" s="64"/>
      <c r="C1" s="64"/>
      <c r="D1" s="64"/>
      <c r="E1" s="64"/>
      <c r="F1" s="64"/>
      <c r="G1" s="64"/>
    </row>
    <row r="2" spans="1:10" s="1" customFormat="1" x14ac:dyDescent="0.25">
      <c r="A2" s="56" t="str">
        <f>INDICE!A3</f>
        <v>Datos a 31 de diciembre de 2024</v>
      </c>
      <c r="B2" s="56"/>
      <c r="C2" s="56"/>
      <c r="D2" s="56"/>
      <c r="E2" s="56"/>
      <c r="F2" s="30"/>
      <c r="I2" s="31"/>
      <c r="J2" s="31"/>
    </row>
    <row r="3" spans="1:10" s="1" customFormat="1" x14ac:dyDescent="0.25">
      <c r="A3" s="32" t="s">
        <v>77</v>
      </c>
      <c r="B3" s="32" t="s">
        <v>80</v>
      </c>
      <c r="C3" s="45" t="s">
        <v>1</v>
      </c>
      <c r="D3" s="45" t="s">
        <v>2</v>
      </c>
      <c r="E3" s="45" t="s">
        <v>0</v>
      </c>
      <c r="F3" s="45" t="s">
        <v>32</v>
      </c>
      <c r="G3" s="45" t="s">
        <v>33</v>
      </c>
    </row>
    <row r="4" spans="1:10" x14ac:dyDescent="0.25">
      <c r="A4" s="65" t="s">
        <v>3</v>
      </c>
      <c r="B4" s="36" t="s">
        <v>6</v>
      </c>
      <c r="C4" s="9">
        <v>546</v>
      </c>
      <c r="D4" s="9">
        <v>297</v>
      </c>
      <c r="E4" s="9">
        <f>SUM(C4:D4)</f>
        <v>843</v>
      </c>
      <c r="F4" s="33">
        <f>C4/E4</f>
        <v>0.64768683274021355</v>
      </c>
      <c r="G4" s="33">
        <f t="shared" ref="G4:G16" si="0">D4/E4</f>
        <v>0.35231316725978645</v>
      </c>
    </row>
    <row r="5" spans="1:10" x14ac:dyDescent="0.25">
      <c r="A5" s="66"/>
      <c r="B5" s="37" t="s">
        <v>7</v>
      </c>
      <c r="C5" s="10">
        <v>2591</v>
      </c>
      <c r="D5" s="10">
        <v>1763</v>
      </c>
      <c r="E5" s="10">
        <f t="shared" ref="E5:E6" si="1">SUM(C5:D5)</f>
        <v>4354</v>
      </c>
      <c r="F5" s="34">
        <f t="shared" ref="F5:F16" si="2">C5/E5</f>
        <v>0.59508497932935234</v>
      </c>
      <c r="G5" s="34">
        <f t="shared" si="0"/>
        <v>0.40491502067064766</v>
      </c>
    </row>
    <row r="6" spans="1:10" x14ac:dyDescent="0.25">
      <c r="A6" s="66"/>
      <c r="B6" s="37" t="s">
        <v>14</v>
      </c>
      <c r="C6" s="10">
        <v>1968</v>
      </c>
      <c r="D6" s="10">
        <v>2177</v>
      </c>
      <c r="E6" s="10">
        <f t="shared" si="1"/>
        <v>4145</v>
      </c>
      <c r="F6" s="34">
        <f t="shared" si="2"/>
        <v>0.47478890229191795</v>
      </c>
      <c r="G6" s="34">
        <f t="shared" si="0"/>
        <v>0.52521109770808205</v>
      </c>
    </row>
    <row r="7" spans="1:10" x14ac:dyDescent="0.25">
      <c r="A7" s="62" t="s">
        <v>0</v>
      </c>
      <c r="B7" s="63"/>
      <c r="C7" s="40">
        <f>SUM(C4:C6)</f>
        <v>5105</v>
      </c>
      <c r="D7" s="40">
        <f t="shared" ref="D7:E7" si="3">SUM(D4:D6)</f>
        <v>4237</v>
      </c>
      <c r="E7" s="40">
        <f t="shared" si="3"/>
        <v>9342</v>
      </c>
      <c r="F7" s="41">
        <f t="shared" si="2"/>
        <v>0.54645686148576322</v>
      </c>
      <c r="G7" s="41">
        <f t="shared" si="0"/>
        <v>0.45354313851423678</v>
      </c>
    </row>
    <row r="8" spans="1:10" x14ac:dyDescent="0.25">
      <c r="A8" s="65" t="s">
        <v>4</v>
      </c>
      <c r="B8" s="36" t="s">
        <v>6</v>
      </c>
      <c r="C8" s="9">
        <v>690</v>
      </c>
      <c r="D8" s="9">
        <v>378</v>
      </c>
      <c r="E8" s="9">
        <f>SUM(C8:D8)</f>
        <v>1068</v>
      </c>
      <c r="F8" s="33">
        <f t="shared" si="2"/>
        <v>0.6460674157303371</v>
      </c>
      <c r="G8" s="33">
        <f t="shared" si="0"/>
        <v>0.3539325842696629</v>
      </c>
      <c r="H8" s="42"/>
    </row>
    <row r="9" spans="1:10" x14ac:dyDescent="0.25">
      <c r="A9" s="66"/>
      <c r="B9" s="37" t="s">
        <v>7</v>
      </c>
      <c r="C9" s="10">
        <v>2457</v>
      </c>
      <c r="D9" s="10">
        <v>1781</v>
      </c>
      <c r="E9" s="10">
        <f t="shared" ref="E9:E10" si="4">SUM(C9:D9)</f>
        <v>4238</v>
      </c>
      <c r="F9" s="34">
        <f t="shared" si="2"/>
        <v>0.57975460122699385</v>
      </c>
      <c r="G9" s="34">
        <f t="shared" si="0"/>
        <v>0.42024539877300615</v>
      </c>
      <c r="H9" s="42"/>
    </row>
    <row r="10" spans="1:10" x14ac:dyDescent="0.25">
      <c r="A10" s="66"/>
      <c r="B10" s="37" t="s">
        <v>14</v>
      </c>
      <c r="C10" s="10">
        <v>1361</v>
      </c>
      <c r="D10" s="10">
        <v>1435</v>
      </c>
      <c r="E10" s="10">
        <f t="shared" si="4"/>
        <v>2796</v>
      </c>
      <c r="F10" s="34">
        <f t="shared" si="2"/>
        <v>0.48676680972818309</v>
      </c>
      <c r="G10" s="34">
        <f t="shared" si="0"/>
        <v>0.51323319027181691</v>
      </c>
      <c r="H10" s="42"/>
    </row>
    <row r="11" spans="1:10" x14ac:dyDescent="0.25">
      <c r="A11" s="62" t="s">
        <v>0</v>
      </c>
      <c r="B11" s="63"/>
      <c r="C11" s="40">
        <f>SUM(C8:C10)</f>
        <v>4508</v>
      </c>
      <c r="D11" s="40">
        <f t="shared" ref="D11:E11" si="5">SUM(D8:D10)</f>
        <v>3594</v>
      </c>
      <c r="E11" s="40">
        <f t="shared" si="5"/>
        <v>8102</v>
      </c>
      <c r="F11" s="41">
        <f t="shared" si="2"/>
        <v>0.55640582572204389</v>
      </c>
      <c r="G11" s="41">
        <f t="shared" si="0"/>
        <v>0.44359417427795605</v>
      </c>
      <c r="H11" s="42"/>
    </row>
    <row r="12" spans="1:10" x14ac:dyDescent="0.25">
      <c r="A12" s="65" t="s">
        <v>5</v>
      </c>
      <c r="B12" s="36" t="s">
        <v>6</v>
      </c>
      <c r="C12" s="9">
        <v>4347</v>
      </c>
      <c r="D12" s="9">
        <v>2551</v>
      </c>
      <c r="E12" s="9">
        <v>7171</v>
      </c>
      <c r="F12" s="33">
        <f t="shared" si="2"/>
        <v>0.60619160507600056</v>
      </c>
      <c r="G12" s="33">
        <f t="shared" si="0"/>
        <v>0.35573839074048252</v>
      </c>
    </row>
    <row r="13" spans="1:10" x14ac:dyDescent="0.25">
      <c r="A13" s="66"/>
      <c r="B13" s="37" t="s">
        <v>7</v>
      </c>
      <c r="C13" s="10">
        <v>15045</v>
      </c>
      <c r="D13" s="10">
        <v>13031</v>
      </c>
      <c r="E13" s="10">
        <v>31851</v>
      </c>
      <c r="F13" s="34">
        <f t="shared" si="2"/>
        <v>0.47235565602335877</v>
      </c>
      <c r="G13" s="34">
        <f t="shared" si="0"/>
        <v>0.40912373237888922</v>
      </c>
    </row>
    <row r="14" spans="1:10" x14ac:dyDescent="0.25">
      <c r="A14" s="66"/>
      <c r="B14" s="37" t="s">
        <v>14</v>
      </c>
      <c r="C14" s="10">
        <v>10053</v>
      </c>
      <c r="D14" s="10">
        <v>13147</v>
      </c>
      <c r="E14" s="10">
        <v>22031</v>
      </c>
      <c r="F14" s="34">
        <f t="shared" si="2"/>
        <v>0.45631156098225228</v>
      </c>
      <c r="G14" s="34">
        <f t="shared" si="0"/>
        <v>0.59675003404293947</v>
      </c>
    </row>
    <row r="15" spans="1:10" x14ac:dyDescent="0.25">
      <c r="A15" s="60" t="s">
        <v>0</v>
      </c>
      <c r="B15" s="61"/>
      <c r="C15" s="38">
        <f>SUM(C12:C14)</f>
        <v>29445</v>
      </c>
      <c r="D15" s="38">
        <f t="shared" ref="D15" si="6">SUM(D12:D14)</f>
        <v>28729</v>
      </c>
      <c r="E15" s="38">
        <f t="shared" ref="E15" si="7">SUM(E12:E14)</f>
        <v>61053</v>
      </c>
      <c r="F15" s="39">
        <f t="shared" si="2"/>
        <v>0.48228588275760403</v>
      </c>
      <c r="G15" s="39">
        <f t="shared" si="0"/>
        <v>0.47055836732019718</v>
      </c>
    </row>
    <row r="16" spans="1:10" x14ac:dyDescent="0.25">
      <c r="A16" s="43" t="s">
        <v>0</v>
      </c>
      <c r="B16" s="25"/>
      <c r="C16" s="44">
        <f>C7+C11+C15</f>
        <v>39058</v>
      </c>
      <c r="D16" s="44">
        <f t="shared" ref="D16:E16" si="8">D7+D11+D15</f>
        <v>36560</v>
      </c>
      <c r="E16" s="44">
        <f t="shared" si="8"/>
        <v>78497</v>
      </c>
      <c r="F16" s="23">
        <f t="shared" si="2"/>
        <v>0.49757315566199983</v>
      </c>
      <c r="G16" s="23">
        <f t="shared" si="0"/>
        <v>0.46575028345032293</v>
      </c>
    </row>
  </sheetData>
  <mergeCells count="8">
    <mergeCell ref="A15:B15"/>
    <mergeCell ref="A7:B7"/>
    <mergeCell ref="A1:G1"/>
    <mergeCell ref="A2:E2"/>
    <mergeCell ref="A4:A6"/>
    <mergeCell ref="A8:A10"/>
    <mergeCell ref="A12:A14"/>
    <mergeCell ref="A11:B1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6"/>
  <sheetViews>
    <sheetView workbookViewId="0">
      <selection sqref="A1:F1"/>
    </sheetView>
  </sheetViews>
  <sheetFormatPr baseColWidth="10" defaultColWidth="11.5703125" defaultRowHeight="15" x14ac:dyDescent="0.25"/>
  <cols>
    <col min="1" max="1" width="16.28515625" style="1" customWidth="1"/>
    <col min="2" max="5" width="11.5703125" style="1"/>
    <col min="6" max="6" width="11.85546875" style="1" customWidth="1"/>
    <col min="7" max="16384" width="11.5703125" style="1"/>
  </cols>
  <sheetData>
    <row r="1" spans="1:6" ht="36" customHeight="1" x14ac:dyDescent="0.25">
      <c r="A1" s="67" t="s">
        <v>38</v>
      </c>
      <c r="B1" s="67"/>
      <c r="C1" s="67"/>
      <c r="D1" s="67"/>
      <c r="E1" s="67"/>
      <c r="F1" s="67"/>
    </row>
    <row r="2" spans="1:6" ht="12.75" customHeight="1" x14ac:dyDescent="0.25">
      <c r="A2" s="27" t="str">
        <f>INDICE!A3</f>
        <v>Datos a 31 de diciembre de 2024</v>
      </c>
      <c r="B2" s="27"/>
      <c r="C2" s="27"/>
      <c r="D2" s="27"/>
      <c r="E2" s="27"/>
      <c r="F2" s="27"/>
    </row>
    <row r="3" spans="1:6" x14ac:dyDescent="0.25">
      <c r="A3" s="16" t="s">
        <v>37</v>
      </c>
      <c r="B3" s="17" t="s">
        <v>1</v>
      </c>
      <c r="C3" s="17" t="s">
        <v>2</v>
      </c>
      <c r="D3" s="15" t="s">
        <v>0</v>
      </c>
      <c r="E3" s="17" t="s">
        <v>32</v>
      </c>
      <c r="F3" s="17" t="s">
        <v>33</v>
      </c>
    </row>
    <row r="4" spans="1:6" x14ac:dyDescent="0.25">
      <c r="A4" s="1" t="s">
        <v>12</v>
      </c>
      <c r="B4" s="2">
        <v>37092</v>
      </c>
      <c r="C4" s="2">
        <v>35222</v>
      </c>
      <c r="D4" s="2">
        <f>SUM(B4:C4)</f>
        <v>72314</v>
      </c>
      <c r="E4" s="12">
        <f>B4/D4</f>
        <v>0.51292972315181018</v>
      </c>
      <c r="F4" s="12">
        <f>C4/D4</f>
        <v>0.48707027684818982</v>
      </c>
    </row>
    <row r="5" spans="1:6" x14ac:dyDescent="0.25">
      <c r="A5" s="1" t="s">
        <v>13</v>
      </c>
      <c r="B5" s="2">
        <v>1966</v>
      </c>
      <c r="C5" s="2">
        <v>1338</v>
      </c>
      <c r="D5" s="2">
        <f>SUM(B5:C5)</f>
        <v>3304</v>
      </c>
      <c r="E5" s="12">
        <f>B5/D5</f>
        <v>0.59503631961259085</v>
      </c>
      <c r="F5" s="12">
        <f>C5/D5</f>
        <v>0.40496368038740921</v>
      </c>
    </row>
    <row r="6" spans="1:6" x14ac:dyDescent="0.25">
      <c r="A6" s="18" t="s">
        <v>0</v>
      </c>
      <c r="B6" s="19">
        <f>SUM(B4:B5)</f>
        <v>39058</v>
      </c>
      <c r="C6" s="19">
        <f t="shared" ref="C6:D6" si="0">SUM(C4:C5)</f>
        <v>36560</v>
      </c>
      <c r="D6" s="19">
        <f t="shared" si="0"/>
        <v>75618</v>
      </c>
      <c r="E6" s="20">
        <f>B6/D6</f>
        <v>0.51651723134703376</v>
      </c>
      <c r="F6" s="20">
        <f>C6/D6</f>
        <v>0.48348276865296624</v>
      </c>
    </row>
  </sheetData>
  <mergeCells count="1">
    <mergeCell ref="A1:F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8"/>
  <sheetViews>
    <sheetView workbookViewId="0">
      <selection sqref="A1:F1"/>
    </sheetView>
  </sheetViews>
  <sheetFormatPr baseColWidth="10" defaultColWidth="11.5703125" defaultRowHeight="15" x14ac:dyDescent="0.25"/>
  <cols>
    <col min="1" max="1" width="21.140625" style="1" customWidth="1"/>
    <col min="2" max="16384" width="11.5703125" style="1"/>
  </cols>
  <sheetData>
    <row r="1" spans="1:10" ht="39" customHeight="1" x14ac:dyDescent="0.25">
      <c r="A1" s="55" t="s">
        <v>30</v>
      </c>
      <c r="B1" s="55"/>
      <c r="C1" s="55"/>
      <c r="D1" s="55"/>
      <c r="E1" s="55"/>
      <c r="F1" s="55"/>
    </row>
    <row r="2" spans="1:10" x14ac:dyDescent="0.25">
      <c r="A2" s="56" t="str">
        <f>INDICE!A3</f>
        <v>Datos a 31 de diciembre de 2024</v>
      </c>
      <c r="B2" s="56"/>
      <c r="C2" s="56"/>
      <c r="D2" s="56"/>
      <c r="E2" s="56"/>
      <c r="F2" s="30"/>
      <c r="I2" s="31"/>
      <c r="J2" s="31"/>
    </row>
    <row r="3" spans="1:10" x14ac:dyDescent="0.25">
      <c r="A3" s="32" t="s">
        <v>82</v>
      </c>
      <c r="B3" s="45" t="s">
        <v>1</v>
      </c>
      <c r="C3" s="45" t="s">
        <v>2</v>
      </c>
      <c r="D3" s="45" t="s">
        <v>0</v>
      </c>
      <c r="E3" s="45" t="s">
        <v>32</v>
      </c>
      <c r="F3" s="45" t="s">
        <v>33</v>
      </c>
    </row>
    <row r="4" spans="1:10" x14ac:dyDescent="0.25">
      <c r="A4" s="47" t="s">
        <v>8</v>
      </c>
      <c r="B4" s="9">
        <v>31136</v>
      </c>
      <c r="C4" s="9">
        <v>27424</v>
      </c>
      <c r="D4" s="9">
        <f>SUM(B4:C4)</f>
        <v>58560</v>
      </c>
      <c r="E4" s="33">
        <f>C4/D4</f>
        <v>0.46830601092896174</v>
      </c>
      <c r="F4" s="33">
        <f>C4/D4</f>
        <v>0.46830601092896174</v>
      </c>
    </row>
    <row r="5" spans="1:10" x14ac:dyDescent="0.25">
      <c r="A5" s="46" t="s">
        <v>15</v>
      </c>
      <c r="B5" s="11">
        <v>7922</v>
      </c>
      <c r="C5" s="11">
        <v>9136</v>
      </c>
      <c r="D5" s="11">
        <f>SUM(B5:C5)</f>
        <v>17058</v>
      </c>
      <c r="E5" s="35">
        <f t="shared" ref="E5:E6" si="0">C5/D5</f>
        <v>0.53558447649196861</v>
      </c>
      <c r="F5" s="35">
        <f>C5/D5</f>
        <v>0.53558447649196861</v>
      </c>
    </row>
    <row r="6" spans="1:10" x14ac:dyDescent="0.25">
      <c r="A6" s="4" t="s">
        <v>0</v>
      </c>
      <c r="B6" s="5">
        <f>SUM(B4:B5)</f>
        <v>39058</v>
      </c>
      <c r="C6" s="5">
        <f t="shared" ref="C6:D6" si="1">SUM(C4:C5)</f>
        <v>36560</v>
      </c>
      <c r="D6" s="5">
        <f t="shared" si="1"/>
        <v>75618</v>
      </c>
      <c r="E6" s="12">
        <f t="shared" si="0"/>
        <v>0.48348276865296624</v>
      </c>
      <c r="F6" s="12">
        <f>C6/D6</f>
        <v>0.48348276865296624</v>
      </c>
    </row>
    <row r="8" spans="1:10" ht="30.75" customHeight="1" x14ac:dyDescent="0.25"/>
  </sheetData>
  <mergeCells count="2">
    <mergeCell ref="A2:E2"/>
    <mergeCell ref="A1:F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showGridLines="0" workbookViewId="0">
      <selection sqref="A1:F1"/>
    </sheetView>
  </sheetViews>
  <sheetFormatPr baseColWidth="10" defaultRowHeight="15" x14ac:dyDescent="0.25"/>
  <sheetData>
    <row r="1" spans="1:6" ht="21" x14ac:dyDescent="0.25">
      <c r="A1" s="64" t="s">
        <v>31</v>
      </c>
      <c r="B1" s="64"/>
      <c r="C1" s="64"/>
      <c r="D1" s="64"/>
      <c r="E1" s="64"/>
      <c r="F1" s="64"/>
    </row>
    <row r="2" spans="1:6" x14ac:dyDescent="0.25">
      <c r="A2" s="56" t="str">
        <f>INDICE!A3</f>
        <v>Datos a 31 de diciembre de 2024</v>
      </c>
      <c r="B2" s="56"/>
      <c r="C2" s="56"/>
      <c r="D2" s="56"/>
      <c r="E2" s="56"/>
      <c r="F2" s="1"/>
    </row>
    <row r="3" spans="1:6" ht="25.5" x14ac:dyDescent="0.25">
      <c r="A3" s="32" t="s">
        <v>78</v>
      </c>
      <c r="B3" s="45" t="s">
        <v>1</v>
      </c>
      <c r="C3" s="45" t="s">
        <v>2</v>
      </c>
      <c r="D3" s="45" t="s">
        <v>0</v>
      </c>
      <c r="E3" s="45" t="s">
        <v>32</v>
      </c>
      <c r="F3" s="45" t="s">
        <v>33</v>
      </c>
    </row>
    <row r="4" spans="1:6" x14ac:dyDescent="0.25">
      <c r="A4" s="6" t="s">
        <v>9</v>
      </c>
      <c r="B4" s="10">
        <v>22117</v>
      </c>
      <c r="C4" s="10">
        <v>18265</v>
      </c>
      <c r="D4" s="48">
        <f t="shared" ref="D4:D6" si="0">SUM(B4:C4)</f>
        <v>40382</v>
      </c>
      <c r="E4" s="34">
        <f t="shared" ref="E4:E7" si="1">B4/D4</f>
        <v>0.54769451735921948</v>
      </c>
      <c r="F4" s="34">
        <f>C4/D4</f>
        <v>0.45230548264078052</v>
      </c>
    </row>
    <row r="5" spans="1:6" x14ac:dyDescent="0.25">
      <c r="A5" s="6" t="s">
        <v>10</v>
      </c>
      <c r="B5" s="10">
        <v>11411</v>
      </c>
      <c r="C5" s="10">
        <v>11514</v>
      </c>
      <c r="D5" s="48">
        <f t="shared" si="0"/>
        <v>22925</v>
      </c>
      <c r="E5" s="34">
        <f t="shared" si="1"/>
        <v>0.4977535441657579</v>
      </c>
      <c r="F5" s="34">
        <f>C5/D5</f>
        <v>0.5022464558342421</v>
      </c>
    </row>
    <row r="6" spans="1:6" x14ac:dyDescent="0.25">
      <c r="A6" s="49" t="s">
        <v>11</v>
      </c>
      <c r="B6" s="11">
        <v>5530</v>
      </c>
      <c r="C6" s="11">
        <v>6781</v>
      </c>
      <c r="D6" s="11">
        <f t="shared" si="0"/>
        <v>12311</v>
      </c>
      <c r="E6" s="35">
        <f t="shared" si="1"/>
        <v>0.44919177970920315</v>
      </c>
      <c r="F6" s="35">
        <f>C6/D6</f>
        <v>0.5508082202907969</v>
      </c>
    </row>
    <row r="7" spans="1:6" x14ac:dyDescent="0.25">
      <c r="A7" s="4" t="s">
        <v>0</v>
      </c>
      <c r="B7" s="5">
        <f>SUM(B4:B6)</f>
        <v>39058</v>
      </c>
      <c r="C7" s="5">
        <f>SUM(C4:C6)</f>
        <v>36560</v>
      </c>
      <c r="D7" s="5">
        <f>SUM(D4:D6)</f>
        <v>75618</v>
      </c>
      <c r="E7" s="12">
        <f t="shared" si="1"/>
        <v>0.51651723134703376</v>
      </c>
      <c r="F7" s="12">
        <f>C7/D7</f>
        <v>0.48348276865296624</v>
      </c>
    </row>
  </sheetData>
  <mergeCells count="2">
    <mergeCell ref="A1:F1"/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2024-06-20T13:55:15Z</dcterms:created>
  <dcterms:modified xsi:type="dcterms:W3CDTF">2026-02-09T11:54:27Z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2024.06.18.Resultados Discapacidad para Agricultura.xlsx</vt:lpwstr>
  </property>
</Properties>
</file>