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5065AE26-AA93-4ADF-BD41-5337EFB7FAB8}" xr6:coauthVersionLast="47" xr6:coauthVersionMax="47" xr10:uidLastSave="{00000000-0000-0000-0000-000000000000}"/>
  <bookViews>
    <workbookView xWindow="-28920" yWindow="-120" windowWidth="29040" windowHeight="15990" xr2:uid="{4E87F9C6-CE51-46B9-B3EC-6E8456AF7B68}"/>
  </bookViews>
  <sheets>
    <sheet name="ÍNDICE" sheetId="1" r:id="rId1"/>
    <sheet name="Tabla 1.7-1" sheetId="2" r:id="rId2"/>
    <sheet name="Tabla 1.7-2" sheetId="3" r:id="rId3"/>
    <sheet name="Tabla 1.7-3" sheetId="4" r:id="rId4"/>
    <sheet name="Tabla 1.7-4" sheetId="5" r:id="rId5"/>
    <sheet name="Tabla 1.7-5" sheetId="6" r:id="rId6"/>
  </sheets>
  <definedNames>
    <definedName name="_Hlk465852130" localSheetId="2">'Tabla 1.7-2'!$A$4</definedName>
    <definedName name="_Ref182916053" localSheetId="2">'Tabla 1.7-2'!$A$1</definedName>
    <definedName name="_Ref182917372" localSheetId="3">'Tabla 1.7-3'!$A$1</definedName>
    <definedName name="_Ref182917716" localSheetId="5">'Tabla 1.7-5'!$A$1</definedName>
    <definedName name="_Toc216182624" localSheetId="1">'Tabla 1.7-1'!$A$1</definedName>
    <definedName name="_Toc216182627" localSheetId="4">'Tabla 1.7-4'!$A$1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  <c r="A6" i="1"/>
  <c r="A5" i="1"/>
  <c r="A4" i="1"/>
  <c r="A3" i="1"/>
  <c r="A2" i="1"/>
  <c r="C5" i="5"/>
  <c r="C6" i="5"/>
  <c r="C7" i="5"/>
  <c r="C8" i="5"/>
  <c r="C9" i="5"/>
  <c r="C10" i="5"/>
  <c r="C11" i="5"/>
  <c r="C12" i="5"/>
  <c r="C13" i="5"/>
  <c r="C14" i="5"/>
  <c r="C15" i="5"/>
  <c r="C4" i="5"/>
  <c r="C16" i="5"/>
  <c r="B16" i="5"/>
  <c r="B9" i="2"/>
  <c r="C9" i="2"/>
  <c r="D9" i="2"/>
  <c r="E9" i="2"/>
</calcChain>
</file>

<file path=xl/sharedStrings.xml><?xml version="1.0" encoding="utf-8"?>
<sst xmlns="http://schemas.openxmlformats.org/spreadsheetml/2006/main" count="64" uniqueCount="60">
  <si>
    <t>ESTADO</t>
  </si>
  <si>
    <t>HUESCA</t>
  </si>
  <si>
    <t>ZARAGOZA</t>
  </si>
  <si>
    <t>TERUEL</t>
  </si>
  <si>
    <t>TOTAL</t>
  </si>
  <si>
    <t>En riesgo</t>
  </si>
  <si>
    <t>En buen estado</t>
  </si>
  <si>
    <t>Desconocido</t>
  </si>
  <si>
    <r>
      <t xml:space="preserve">Coexistencia con </t>
    </r>
    <r>
      <rPr>
        <i/>
        <sz val="10"/>
        <color theme="1"/>
        <rFont val="Segoe UI"/>
        <family val="2"/>
      </rPr>
      <t>P. leniusculus</t>
    </r>
  </si>
  <si>
    <t>En proceso de adaptación</t>
  </si>
  <si>
    <t>Total</t>
  </si>
  <si>
    <t>Tabla 1.7‑1: Resumen de los núcleos poblacionales de A. pallipes en Aragón.</t>
  </si>
  <si>
    <t>Fuente: Dirección General de Gestión Forestal y Medio Natural</t>
  </si>
  <si>
    <t>Especie</t>
  </si>
  <si>
    <t>Total (kg)</t>
  </si>
  <si>
    <t>Avícola</t>
  </si>
  <si>
    <t>Ovino-caprino</t>
  </si>
  <si>
    <t>Canícula</t>
  </si>
  <si>
    <t>Équidos</t>
  </si>
  <si>
    <t>Porcino</t>
  </si>
  <si>
    <t>Vacuno</t>
  </si>
  <si>
    <t>Tabla 1.7‑2: Restos cárnicos aportados en los comederos</t>
  </si>
  <si>
    <t>Fuente: Dirección General de Gestión Forestal y Medio Natural.</t>
  </si>
  <si>
    <t>Categoría</t>
  </si>
  <si>
    <t>Nº animales en pasto</t>
  </si>
  <si>
    <t>Peso estimado en pasto (kg)</t>
  </si>
  <si>
    <t>Nº animales en puntos de depósito</t>
  </si>
  <si>
    <t>Peso estimado en puntos de depósito (kg)</t>
  </si>
  <si>
    <t>Total peso estimado (kg)</t>
  </si>
  <si>
    <t>Ovino/Caprino</t>
  </si>
  <si>
    <t>Bovino</t>
  </si>
  <si>
    <t>Tabla 1.7‑3: Aportes en zonas de protección para la alimentación de especies necrófagas</t>
  </si>
  <si>
    <t>Causa de ingreso</t>
  </si>
  <si>
    <t>Número de ejemplares</t>
  </si>
  <si>
    <t>Porcentaje</t>
  </si>
  <si>
    <t xml:space="preserve">Colisión  </t>
  </si>
  <si>
    <t xml:space="preserve">Atropello  </t>
  </si>
  <si>
    <t xml:space="preserve">Electrocución  </t>
  </si>
  <si>
    <t xml:space="preserve">Trampas  </t>
  </si>
  <si>
    <t xml:space="preserve">Cautividad  </t>
  </si>
  <si>
    <t xml:space="preserve">Desnutrición  </t>
  </si>
  <si>
    <t xml:space="preserve">Intoxicación  </t>
  </si>
  <si>
    <t xml:space="preserve">Infección  </t>
  </si>
  <si>
    <t xml:space="preserve">Disparo  </t>
  </si>
  <si>
    <t>Pollos</t>
  </si>
  <si>
    <t>Decomisos</t>
  </si>
  <si>
    <t>Otras causas</t>
  </si>
  <si>
    <t>Tabla 1.7‑4: Causas de ingreso en el CRFSA 2022</t>
  </si>
  <si>
    <t>Hábitat</t>
  </si>
  <si>
    <t>Cambio (en %)</t>
  </si>
  <si>
    <t>Aves asociadas a medios agrícolas</t>
  </si>
  <si>
    <t>medios agrícolas herbáceos</t>
  </si>
  <si>
    <t>medios agrícolas arbóreos</t>
  </si>
  <si>
    <t>medios agrícolas del norte</t>
  </si>
  <si>
    <t xml:space="preserve">Aves asociadas a medios arbustivos </t>
  </si>
  <si>
    <t xml:space="preserve">Aves asociadas a medios forestales </t>
  </si>
  <si>
    <t>Aves asociadas a medios urbanos</t>
  </si>
  <si>
    <t>Tabla 1.7‑5: Índice de cambio entre 2022 y 2022 en los grupos considerados de ambientes.</t>
  </si>
  <si>
    <t>ÍNDICE</t>
  </si>
  <si>
    <t>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</si>
</sst>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i/>
      <sz val="10"/>
      <color theme="1"/>
      <name val="Segoe UI"/>
      <family val="2"/>
    </font>
    <font>
      <i/>
      <sz val="9"/>
      <color rgb="FF0E2841"/>
      <name val="Segoe UI"/>
      <family val="2"/>
    </font>
    <font>
      <u/>
      <sz val="11"/>
      <color theme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56C02B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vertical="center"/>
    </xf>
    <xf numFmtId="9" fontId="1" fillId="0" borderId="0" xfId="1" applyFont="1"/>
    <xf numFmtId="10" fontId="0" fillId="0" borderId="0" xfId="1" applyNumberFormat="1" applyFont="1"/>
    <xf numFmtId="0" fontId="0" fillId="2" borderId="0" xfId="0" applyFill="1"/>
    <xf numFmtId="0" fontId="4" fillId="0" borderId="0" xfId="2"/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ill>
        <patternFill>
          <bgColor theme="2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horizontal style="thin">
          <color theme="0" tint="-0.499984740745262"/>
        </horizontal>
      </border>
    </dxf>
  </dxfs>
  <tableStyles count="1" defaultTableStyle="TableStyleMedium2" defaultPivotStyle="PivotStyleLight16">
    <tableStyle name="Estilo de tabla 1" pivot="0" count="2" xr9:uid="{A939BD6A-4358-4BE1-A81A-F77ACF8AA742}">
      <tableStyleElement type="wholeTable" dxfId="2"/>
      <tableStyleElement type="headerRow" dxfId="1"/>
    </tableStyle>
  </tableStyles>
  <colors>
    <mruColors>
      <color rgb="FF56C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568EAE-4711-4B92-8B52-2A44CBFEB019}" name="Tabla1" displayName="Tabla1" ref="A3:E9" totalsRowCount="1">
  <autoFilter ref="A3:E8" xr:uid="{1E568EAE-4711-4B92-8B52-2A44CBFEB019}"/>
  <tableColumns count="5">
    <tableColumn id="1" xr3:uid="{E327DF57-ADFB-4CE5-9B16-243B7111A11F}" name="ESTADO" totalsRowLabel="Total"/>
    <tableColumn id="2" xr3:uid="{F4E3CA22-9A3F-4E47-81F0-BEA1EEC7EB59}" name="HUESCA" totalsRowFunction="sum"/>
    <tableColumn id="3" xr3:uid="{276197A6-7947-4B73-B727-B3E4FE812391}" name="ZARAGOZA" totalsRowFunction="sum"/>
    <tableColumn id="4" xr3:uid="{B31C3F40-F75D-4DD7-8E49-4A3EE2A6A112}" name="TERUEL" totalsRowFunction="sum"/>
    <tableColumn id="5" xr3:uid="{B122EC63-A9EE-4030-8A5D-20310AC4DA31}" name="TOTAL" totalsRowFunction="sum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B0420D-A1A3-4E1B-89ED-0D24DAF48834}" name="Tabla2" displayName="Tabla2" ref="A3:B9" totalsRowShown="0">
  <autoFilter ref="A3:B9" xr:uid="{C6B0420D-A1A3-4E1B-89ED-0D24DAF48834}"/>
  <tableColumns count="2">
    <tableColumn id="1" xr3:uid="{28F91F47-FEFA-45E7-868E-1E83342776E1}" name="Especie"/>
    <tableColumn id="2" xr3:uid="{CF7D8CC1-B0D2-4252-B673-741EDD49EEDA}" name="Total (kg)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2CC5ED-0BC3-4BC0-A7C1-30A26C43F5CA}" name="Tabla3" displayName="Tabla3" ref="A3:F5" totalsRowShown="0">
  <autoFilter ref="A3:F5" xr:uid="{CF2CC5ED-0BC3-4BC0-A7C1-30A26C43F5CA}"/>
  <tableColumns count="6">
    <tableColumn id="1" xr3:uid="{D1BB86F0-AF7F-446B-A1FC-BA975B89B60E}" name="Categoría"/>
    <tableColumn id="2" xr3:uid="{7E9469A1-6ABF-4914-9FFC-071CB55CB5CE}" name="Nº animales en pasto"/>
    <tableColumn id="3" xr3:uid="{814DFD62-0E89-4D14-8F17-79E6E6FA1B50}" name="Peso estimado en pasto (kg)"/>
    <tableColumn id="4" xr3:uid="{BD5F35F9-B5CD-4820-AFF1-C40390B93C7A}" name="Nº animales en puntos de depósito"/>
    <tableColumn id="5" xr3:uid="{BEF2D08D-0635-4C7D-A261-875F698C7206}" name="Peso estimado en puntos de depósito (kg)"/>
    <tableColumn id="6" xr3:uid="{50B10345-79AC-4F62-A55D-27A6580E4905}" name="Total peso estimado (kg)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3AF7078-2CE8-44FE-852D-3545AC597887}" name="Tabla4" displayName="Tabla4" ref="A3:C16" totalsRowCount="1">
  <autoFilter ref="A3:C15" xr:uid="{B3AF7078-2CE8-44FE-852D-3545AC597887}"/>
  <tableColumns count="3">
    <tableColumn id="1" xr3:uid="{521A1207-BF79-4697-B6C2-26CA343F0465}" name="Causa de ingreso" totalsRowLabel="Total"/>
    <tableColumn id="2" xr3:uid="{ADBECD73-D8EE-4316-B9AF-3903384390B0}" name="Número de ejemplares" totalsRowFunction="sum"/>
    <tableColumn id="3" xr3:uid="{91FF4A7B-1E16-4654-A269-314C9098DB6C}" name="Porcentaje" totalsRowFunction="sum" totalsRowDxfId="0" totalsRowCellStyle="Porcentaje">
      <calculatedColumnFormula>Tabla4[[#This Row],[Número de ejemplares]]/Tabla4[[#Totals],[Número de ejemplares]]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B8C0119-452D-4B67-A980-7D97CBB3FDCA}" name="Tabla5" displayName="Tabla5" ref="A3:B10" totalsRowShown="0">
  <autoFilter ref="A3:B10" xr:uid="{8B8C0119-452D-4B67-A980-7D97CBB3FDCA}"/>
  <tableColumns count="2">
    <tableColumn id="1" xr3:uid="{88483424-CE9B-4F7F-BE83-B1E2F4B1B2E5}" name="Hábitat"/>
    <tableColumn id="2" xr3:uid="{EC91FEBD-8F70-495B-99BB-8EB288BDDF56}" name="Cambio (en %)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2D8C-2DBB-4EB3-89E1-C99501362626}">
  <sheetPr>
    <tabColor rgb="FF56C02B"/>
  </sheetPr>
  <dimension ref="A1:B6"/>
  <sheetViews>
    <sheetView tabSelected="1" workbookViewId="0">
      <selection activeCell="B20" sqref="B20"/>
    </sheetView>
  </sheetViews>
  <sheetFormatPr baseColWidth="10" defaultRowHeight="16.5" x14ac:dyDescent="0.3"/>
  <cols>
    <col min="1" max="1" width="77.25" bestFit="1" customWidth="1"/>
    <col min="2" max="2" width="59.875" customWidth="1"/>
  </cols>
  <sheetData>
    <row r="1" spans="1:2" x14ac:dyDescent="0.3">
      <c r="A1" s="4" t="s">
        <v>58</v>
      </c>
      <c r="B1" s="4" t="s">
        <v>59</v>
      </c>
    </row>
    <row r="2" spans="1:2" x14ac:dyDescent="0.3">
      <c r="A2" s="5" t="str">
        <f>'Tabla 1.7-1'!_Toc216182624</f>
        <v>Tabla 1.7‑1: Resumen de los núcleos poblacionales de A. pallipes en Aragón.</v>
      </c>
      <c r="B2" t="str">
        <f>'Tabla 1.7-1'!A2</f>
        <v>Fuente: Dirección General de Gestión Forestal y Medio Natural</v>
      </c>
    </row>
    <row r="3" spans="1:2" x14ac:dyDescent="0.3">
      <c r="A3" s="5" t="str">
        <f>'Tabla 1.7-2'!_Ref182916053</f>
        <v>Tabla 1.7‑2: Restos cárnicos aportados en los comederos</v>
      </c>
      <c r="B3" t="str">
        <f>'Tabla 1.7-2'!A2</f>
        <v>Fuente: Dirección General de Gestión Forestal y Medio Natural.</v>
      </c>
    </row>
    <row r="4" spans="1:2" x14ac:dyDescent="0.3">
      <c r="A4" s="5" t="str">
        <f>'Tabla 1.7-3'!_Ref182917372</f>
        <v>Tabla 1.7‑3: Aportes en zonas de protección para la alimentación de especies necrófagas</v>
      </c>
      <c r="B4" t="str">
        <f>'Tabla 1.7-3'!A2</f>
        <v>Fuente: Dirección General de Gestión Forestal y Medio Natural</v>
      </c>
    </row>
    <row r="5" spans="1:2" x14ac:dyDescent="0.3">
      <c r="A5" s="5" t="str">
        <f>'Tabla 1.7-4'!_Toc216182627</f>
        <v>Tabla 1.7‑4: Causas de ingreso en el CRFSA 2022</v>
      </c>
      <c r="B5" t="str">
        <f>'Tabla 1.7-4'!A2</f>
        <v>Fuente: Dirección General de Gestión Forestal y Medio Natural</v>
      </c>
    </row>
    <row r="6" spans="1:2" x14ac:dyDescent="0.3">
      <c r="A6" s="5" t="str">
        <f>'Tabla 1.7-5'!_Ref182917716</f>
        <v>Tabla 1.7‑5: Índice de cambio entre 2022 y 2022 en los grupos considerados de ambientes.</v>
      </c>
      <c r="B6" t="str">
        <f>'Tabla 1.7-5'!A2</f>
        <v>Fuente: Dirección General de Gestión Forestal y Medio Natural</v>
      </c>
    </row>
  </sheetData>
  <hyperlinks>
    <hyperlink ref="A2" location="'Tabla 1.7-1'!A1" display="'Tabla 1.7-1'!A1" xr:uid="{44AAAF55-1079-4B2F-A44C-278542ACC3F0}"/>
    <hyperlink ref="A3" location="'Tabla 1.7-2'!A1" display="'Tabla 1.7-2'!A1" xr:uid="{0AD49A0C-D3F3-407B-9C93-9CF3270D9473}"/>
    <hyperlink ref="A4" location="'Tabla 1.7-3'!A1" display="'Tabla 1.7-3'!A1" xr:uid="{94D667AD-00C2-466C-981C-4FA43C59D5B1}"/>
    <hyperlink ref="A5" location="'Tabla 1.7-4'!A1" display="'Tabla 1.7-4'!A1" xr:uid="{947E5956-BCC3-48B5-B652-903FE714D195}"/>
    <hyperlink ref="A6" location="'Tabla 1.7-5'!A1" display="'Tabla 1.7-5'!A1" xr:uid="{9FE2CDB6-9747-4B5A-8AEC-9945725F5E9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33EB-8904-4899-B532-C361ECD5EF0F}">
  <sheetPr>
    <tabColor rgb="FF56C02B"/>
  </sheetPr>
  <dimension ref="A1:E9"/>
  <sheetViews>
    <sheetView workbookViewId="0">
      <selection activeCell="H28" sqref="H28"/>
    </sheetView>
  </sheetViews>
  <sheetFormatPr baseColWidth="10" defaultRowHeight="16.5" x14ac:dyDescent="0.3"/>
  <cols>
    <col min="1" max="1" width="24.875" bestFit="1" customWidth="1"/>
    <col min="3" max="3" width="12.5" customWidth="1"/>
  </cols>
  <sheetData>
    <row r="1" spans="1:5" x14ac:dyDescent="0.3">
      <c r="A1" s="1" t="s">
        <v>11</v>
      </c>
    </row>
    <row r="2" spans="1:5" x14ac:dyDescent="0.3">
      <c r="A2" s="1" t="s">
        <v>12</v>
      </c>
    </row>
    <row r="3" spans="1:5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 x14ac:dyDescent="0.3">
      <c r="A4" t="s">
        <v>5</v>
      </c>
      <c r="B4">
        <v>4</v>
      </c>
      <c r="C4">
        <v>4</v>
      </c>
      <c r="D4">
        <v>12</v>
      </c>
      <c r="E4">
        <v>20</v>
      </c>
    </row>
    <row r="5" spans="1:5" x14ac:dyDescent="0.3">
      <c r="A5" t="s">
        <v>6</v>
      </c>
      <c r="B5">
        <v>12</v>
      </c>
      <c r="C5">
        <v>19</v>
      </c>
      <c r="D5">
        <v>65</v>
      </c>
      <c r="E5">
        <v>96</v>
      </c>
    </row>
    <row r="6" spans="1:5" x14ac:dyDescent="0.3">
      <c r="A6" t="s">
        <v>7</v>
      </c>
      <c r="C6">
        <v>2</v>
      </c>
      <c r="D6">
        <v>12</v>
      </c>
      <c r="E6">
        <v>14</v>
      </c>
    </row>
    <row r="7" spans="1:5" x14ac:dyDescent="0.3">
      <c r="A7" t="s">
        <v>8</v>
      </c>
      <c r="B7">
        <v>6</v>
      </c>
      <c r="C7">
        <v>2</v>
      </c>
      <c r="D7">
        <v>1</v>
      </c>
      <c r="E7">
        <v>9</v>
      </c>
    </row>
    <row r="8" spans="1:5" x14ac:dyDescent="0.3">
      <c r="A8" t="s">
        <v>9</v>
      </c>
      <c r="B8">
        <v>1</v>
      </c>
      <c r="C8">
        <v>7</v>
      </c>
      <c r="D8">
        <v>3</v>
      </c>
      <c r="E8">
        <v>11</v>
      </c>
    </row>
    <row r="9" spans="1:5" x14ac:dyDescent="0.3">
      <c r="A9" t="s">
        <v>10</v>
      </c>
      <c r="B9">
        <f>SUBTOTAL(109,Tabla1[HUESCA])</f>
        <v>23</v>
      </c>
      <c r="C9">
        <f>SUBTOTAL(109,Tabla1[ZARAGOZA])</f>
        <v>34</v>
      </c>
      <c r="D9">
        <f>SUBTOTAL(109,Tabla1[TERUEL])</f>
        <v>93</v>
      </c>
      <c r="E9">
        <f>SUBTOTAL(109,Tabla1[TOTAL])</f>
        <v>150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EAA3-08E0-4E64-B849-7E17D12A60BD}">
  <sheetPr>
    <tabColor rgb="FF56C02B"/>
  </sheetPr>
  <dimension ref="A1:B9"/>
  <sheetViews>
    <sheetView workbookViewId="0">
      <selection activeCell="B27" sqref="B27"/>
    </sheetView>
  </sheetViews>
  <sheetFormatPr baseColWidth="10" defaultRowHeight="16.5" x14ac:dyDescent="0.3"/>
  <cols>
    <col min="1" max="1" width="12.75" bestFit="1" customWidth="1"/>
    <col min="2" max="2" width="10.875" bestFit="1" customWidth="1"/>
  </cols>
  <sheetData>
    <row r="1" spans="1:2" x14ac:dyDescent="0.3">
      <c r="A1" s="1" t="s">
        <v>21</v>
      </c>
    </row>
    <row r="2" spans="1:2" x14ac:dyDescent="0.3">
      <c r="A2" s="1" t="s">
        <v>22</v>
      </c>
    </row>
    <row r="3" spans="1:2" x14ac:dyDescent="0.3">
      <c r="A3" t="s">
        <v>13</v>
      </c>
      <c r="B3" t="s">
        <v>14</v>
      </c>
    </row>
    <row r="4" spans="1:2" x14ac:dyDescent="0.3">
      <c r="A4" t="s">
        <v>15</v>
      </c>
      <c r="B4">
        <v>18023</v>
      </c>
    </row>
    <row r="5" spans="1:2" x14ac:dyDescent="0.3">
      <c r="A5" t="s">
        <v>16</v>
      </c>
      <c r="B5">
        <v>418330</v>
      </c>
    </row>
    <row r="6" spans="1:2" x14ac:dyDescent="0.3">
      <c r="A6" t="s">
        <v>17</v>
      </c>
      <c r="B6">
        <v>6701</v>
      </c>
    </row>
    <row r="7" spans="1:2" x14ac:dyDescent="0.3">
      <c r="A7" t="s">
        <v>18</v>
      </c>
      <c r="B7">
        <v>2686</v>
      </c>
    </row>
    <row r="8" spans="1:2" x14ac:dyDescent="0.3">
      <c r="A8" t="s">
        <v>19</v>
      </c>
      <c r="B8">
        <v>695734</v>
      </c>
    </row>
    <row r="9" spans="1:2" x14ac:dyDescent="0.3">
      <c r="A9" t="s">
        <v>20</v>
      </c>
      <c r="B9">
        <v>30235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E89D-4AD1-42E5-A6C1-13BD25D44836}">
  <sheetPr>
    <tabColor rgb="FF56C02B"/>
  </sheetPr>
  <dimension ref="A1:F5"/>
  <sheetViews>
    <sheetView workbookViewId="0">
      <selection activeCell="C26" sqref="C26"/>
    </sheetView>
  </sheetViews>
  <sheetFormatPr baseColWidth="10" defaultRowHeight="16.5" x14ac:dyDescent="0.3"/>
  <cols>
    <col min="2" max="2" width="20.375" customWidth="1"/>
    <col min="3" max="3" width="26.25" customWidth="1"/>
    <col min="4" max="4" width="31.875" customWidth="1"/>
    <col min="5" max="5" width="37.75" customWidth="1"/>
    <col min="6" max="6" width="23.5" customWidth="1"/>
  </cols>
  <sheetData>
    <row r="1" spans="1:6" x14ac:dyDescent="0.3">
      <c r="A1" s="1" t="s">
        <v>31</v>
      </c>
    </row>
    <row r="2" spans="1:6" x14ac:dyDescent="0.3">
      <c r="A2" s="1" t="s">
        <v>12</v>
      </c>
    </row>
    <row r="3" spans="1:6" x14ac:dyDescent="0.3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</row>
    <row r="4" spans="1:6" x14ac:dyDescent="0.3">
      <c r="A4" t="s">
        <v>29</v>
      </c>
      <c r="B4">
        <v>99</v>
      </c>
      <c r="C4">
        <v>4350</v>
      </c>
      <c r="D4">
        <v>282</v>
      </c>
      <c r="E4">
        <v>12369</v>
      </c>
      <c r="F4">
        <v>16719</v>
      </c>
    </row>
    <row r="5" spans="1:6" x14ac:dyDescent="0.3">
      <c r="A5" t="s">
        <v>30</v>
      </c>
      <c r="B5">
        <v>2</v>
      </c>
      <c r="C5">
        <v>300</v>
      </c>
      <c r="D5">
        <v>3</v>
      </c>
      <c r="E5">
        <v>145</v>
      </c>
      <c r="F5">
        <v>445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D6940-D505-412C-BF9F-50C3EA5F05DD}">
  <sheetPr>
    <tabColor rgb="FF56C02B"/>
  </sheetPr>
  <dimension ref="A1:C16"/>
  <sheetViews>
    <sheetView workbookViewId="0">
      <selection activeCell="C23" sqref="C23"/>
    </sheetView>
  </sheetViews>
  <sheetFormatPr baseColWidth="10" defaultRowHeight="16.5" x14ac:dyDescent="0.3"/>
  <cols>
    <col min="1" max="1" width="16.875" customWidth="1"/>
    <col min="2" max="2" width="21.75" customWidth="1"/>
    <col min="3" max="3" width="11.5" customWidth="1"/>
  </cols>
  <sheetData>
    <row r="1" spans="1:3" x14ac:dyDescent="0.3">
      <c r="A1" s="1" t="s">
        <v>47</v>
      </c>
    </row>
    <row r="2" spans="1:3" x14ac:dyDescent="0.3">
      <c r="A2" s="1" t="s">
        <v>12</v>
      </c>
    </row>
    <row r="3" spans="1:3" x14ac:dyDescent="0.3">
      <c r="A3" t="s">
        <v>32</v>
      </c>
      <c r="B3" t="s">
        <v>33</v>
      </c>
      <c r="C3" t="s">
        <v>34</v>
      </c>
    </row>
    <row r="4" spans="1:3" x14ac:dyDescent="0.3">
      <c r="A4" t="s">
        <v>35</v>
      </c>
      <c r="B4">
        <v>2703</v>
      </c>
      <c r="C4" s="3">
        <f>Tabla4[[#This Row],[Número de ejemplares]]/Tabla4[[#Totals],[Número de ejemplares]]</f>
        <v>0.50913543040120546</v>
      </c>
    </row>
    <row r="5" spans="1:3" x14ac:dyDescent="0.3">
      <c r="A5" t="s">
        <v>36</v>
      </c>
      <c r="B5">
        <v>860</v>
      </c>
      <c r="C5" s="3">
        <f>Tabla4[[#This Row],[Número de ejemplares]]/Tabla4[[#Totals],[Número de ejemplares]]</f>
        <v>0.16198907515539648</v>
      </c>
    </row>
    <row r="6" spans="1:3" x14ac:dyDescent="0.3">
      <c r="A6" t="s">
        <v>37</v>
      </c>
      <c r="B6">
        <v>573</v>
      </c>
      <c r="C6" s="3">
        <f>Tabla4[[#This Row],[Número de ejemplares]]/Tabla4[[#Totals],[Número de ejemplares]]</f>
        <v>0.1079299303070258</v>
      </c>
    </row>
    <row r="7" spans="1:3" x14ac:dyDescent="0.3">
      <c r="A7" t="s">
        <v>38</v>
      </c>
      <c r="B7">
        <v>321</v>
      </c>
      <c r="C7" s="3">
        <f>Tabla4[[#This Row],[Número de ejemplares]]/Tabla4[[#Totals],[Número de ejemplares]]</f>
        <v>6.0463364098700317E-2</v>
      </c>
    </row>
    <row r="8" spans="1:3" x14ac:dyDescent="0.3">
      <c r="A8" t="s">
        <v>39</v>
      </c>
      <c r="B8">
        <v>90</v>
      </c>
      <c r="C8" s="3">
        <f>Tabla4[[#This Row],[Número de ejemplares]]/Tabla4[[#Totals],[Número de ejemplares]]</f>
        <v>1.6952345074401957E-2</v>
      </c>
    </row>
    <row r="9" spans="1:3" x14ac:dyDescent="0.3">
      <c r="A9" t="s">
        <v>40</v>
      </c>
      <c r="B9">
        <v>83</v>
      </c>
      <c r="C9" s="3">
        <f>Tabla4[[#This Row],[Número de ejemplares]]/Tabla4[[#Totals],[Número de ejemplares]]</f>
        <v>1.5633829346392916E-2</v>
      </c>
    </row>
    <row r="10" spans="1:3" x14ac:dyDescent="0.3">
      <c r="A10" t="s">
        <v>41</v>
      </c>
      <c r="B10">
        <v>56</v>
      </c>
      <c r="C10" s="3">
        <f>Tabla4[[#This Row],[Número de ejemplares]]/Tabla4[[#Totals],[Número de ejemplares]]</f>
        <v>1.054812582407233E-2</v>
      </c>
    </row>
    <row r="11" spans="1:3" x14ac:dyDescent="0.3">
      <c r="A11" t="s">
        <v>42</v>
      </c>
      <c r="B11">
        <v>46</v>
      </c>
      <c r="C11" s="3">
        <f>Tabla4[[#This Row],[Número de ejemplares]]/Tabla4[[#Totals],[Número de ejemplares]]</f>
        <v>8.664531926916557E-3</v>
      </c>
    </row>
    <row r="12" spans="1:3" x14ac:dyDescent="0.3">
      <c r="A12" t="s">
        <v>43</v>
      </c>
      <c r="B12">
        <v>36</v>
      </c>
      <c r="C12" s="3">
        <f>Tabla4[[#This Row],[Número de ejemplares]]/Tabla4[[#Totals],[Número de ejemplares]]</f>
        <v>6.7809380297607835E-3</v>
      </c>
    </row>
    <row r="13" spans="1:3" x14ac:dyDescent="0.3">
      <c r="A13" t="s">
        <v>44</v>
      </c>
      <c r="B13">
        <v>499</v>
      </c>
      <c r="C13" s="3">
        <f>Tabla4[[#This Row],[Número de ejemplares]]/Tabla4[[#Totals],[Número de ejemplares]]</f>
        <v>9.3991335468073089E-2</v>
      </c>
    </row>
    <row r="14" spans="1:3" x14ac:dyDescent="0.3">
      <c r="A14" t="s">
        <v>45</v>
      </c>
      <c r="B14">
        <v>18</v>
      </c>
      <c r="C14" s="3">
        <f>Tabla4[[#This Row],[Número de ejemplares]]/Tabla4[[#Totals],[Número de ejemplares]]</f>
        <v>3.3904690148803917E-3</v>
      </c>
    </row>
    <row r="15" spans="1:3" x14ac:dyDescent="0.3">
      <c r="A15" t="s">
        <v>46</v>
      </c>
      <c r="B15">
        <v>24</v>
      </c>
      <c r="C15" s="3">
        <f>Tabla4[[#This Row],[Número de ejemplares]]/Tabla4[[#Totals],[Número de ejemplares]]</f>
        <v>4.5206253531738559E-3</v>
      </c>
    </row>
    <row r="16" spans="1:3" x14ac:dyDescent="0.3">
      <c r="A16" t="s">
        <v>10</v>
      </c>
      <c r="B16">
        <f>SUBTOTAL(109,Tabla4[Número de ejemplares])</f>
        <v>5309</v>
      </c>
      <c r="C16" s="2">
        <f>SUBTOTAL(109,Tabla4[Porcentaje])</f>
        <v>0.99999999999999978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B57B-AB15-4548-89A1-70A443B24F2B}">
  <sheetPr>
    <tabColor rgb="FF56C02B"/>
  </sheetPr>
  <dimension ref="A1:B10"/>
  <sheetViews>
    <sheetView workbookViewId="0">
      <selection activeCell="E30" sqref="E30"/>
    </sheetView>
  </sheetViews>
  <sheetFormatPr baseColWidth="10" defaultRowHeight="16.5" x14ac:dyDescent="0.3"/>
  <cols>
    <col min="1" max="1" width="31.375" bestFit="1" customWidth="1"/>
    <col min="2" max="2" width="15" customWidth="1"/>
  </cols>
  <sheetData>
    <row r="1" spans="1:2" x14ac:dyDescent="0.3">
      <c r="A1" s="1" t="s">
        <v>57</v>
      </c>
    </row>
    <row r="2" spans="1:2" x14ac:dyDescent="0.3">
      <c r="A2" s="1" t="s">
        <v>12</v>
      </c>
    </row>
    <row r="3" spans="1:2" x14ac:dyDescent="0.3">
      <c r="A3" t="s">
        <v>48</v>
      </c>
      <c r="B3" t="s">
        <v>49</v>
      </c>
    </row>
    <row r="4" spans="1:2" x14ac:dyDescent="0.3">
      <c r="A4" t="s">
        <v>50</v>
      </c>
      <c r="B4">
        <v>14.2</v>
      </c>
    </row>
    <row r="5" spans="1:2" x14ac:dyDescent="0.3">
      <c r="A5" t="s">
        <v>51</v>
      </c>
      <c r="B5">
        <v>29.5</v>
      </c>
    </row>
    <row r="6" spans="1:2" x14ac:dyDescent="0.3">
      <c r="A6" t="s">
        <v>52</v>
      </c>
      <c r="B6">
        <v>23.1</v>
      </c>
    </row>
    <row r="7" spans="1:2" x14ac:dyDescent="0.3">
      <c r="A7" t="s">
        <v>53</v>
      </c>
      <c r="B7">
        <v>12.3</v>
      </c>
    </row>
    <row r="8" spans="1:2" x14ac:dyDescent="0.3">
      <c r="A8" t="s">
        <v>54</v>
      </c>
      <c r="B8">
        <v>100.7</v>
      </c>
    </row>
    <row r="9" spans="1:2" x14ac:dyDescent="0.3">
      <c r="A9" t="s">
        <v>55</v>
      </c>
      <c r="B9">
        <v>98.6</v>
      </c>
    </row>
    <row r="10" spans="1:2" x14ac:dyDescent="0.3">
      <c r="A10" t="s">
        <v>56</v>
      </c>
      <c r="B10">
        <v>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ÍNDICE</vt:lpstr>
      <vt:lpstr>Tabla 1.7-1</vt:lpstr>
      <vt:lpstr>Tabla 1.7-2</vt:lpstr>
      <vt:lpstr>Tabla 1.7-3</vt:lpstr>
      <vt:lpstr>Tabla 1.7-4</vt:lpstr>
      <vt:lpstr>Tabla 1.7-5</vt:lpstr>
      <vt:lpstr>'Tabla 1.7-2'!_Hlk465852130</vt:lpstr>
      <vt:lpstr>'Tabla 1.7-2'!_Ref182916053</vt:lpstr>
      <vt:lpstr>'Tabla 1.7-3'!_Ref182917372</vt:lpstr>
      <vt:lpstr>'Tabla 1.7-5'!_Ref182917716</vt:lpstr>
      <vt:lpstr>'Tabla 1.7-1'!_Toc216182624</vt:lpstr>
      <vt:lpstr>'Tabla 1.7-4'!_Toc216182627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2026-02-04T16:01:37Z</dcterms:created>
  <dcterms:modified xsi:type="dcterms:W3CDTF">2026-02-04T16:01:45Z</dcterms:modified>
</cp:coreProperties>
</file>