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drawings/drawing21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drawings/drawing25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6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2120" windowHeight="8445" tabRatio="685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3" sheetId="6" r:id="rId6"/>
    <sheet name="pag14" sheetId="7" r:id="rId7"/>
    <sheet name="pag15" sheetId="8" r:id="rId8"/>
    <sheet name="pag16" sheetId="9" r:id="rId9"/>
    <sheet name="pag 17" sheetId="10" r:id="rId10"/>
    <sheet name="pag 18" sheetId="11" r:id="rId11"/>
    <sheet name="pag 19" sheetId="12" r:id="rId12"/>
    <sheet name="pag 20" sheetId="13" r:id="rId13"/>
    <sheet name="pag 21" sheetId="14" r:id="rId14"/>
    <sheet name="pag 22" sheetId="15" r:id="rId15"/>
    <sheet name="pag 23" sheetId="16" r:id="rId16"/>
    <sheet name="pag 24" sheetId="17" r:id="rId17"/>
    <sheet name="pag 25" sheetId="18" r:id="rId18"/>
    <sheet name="pag 26" sheetId="19" r:id="rId19"/>
    <sheet name="pag 27" sheetId="20" r:id="rId20"/>
    <sheet name="pag 28" sheetId="21" r:id="rId21"/>
    <sheet name="29" sheetId="22" r:id="rId22"/>
    <sheet name="30" sheetId="23" r:id="rId23"/>
    <sheet name="Piramide AR31" sheetId="24" r:id="rId24"/>
    <sheet name="Piramide HU32" sheetId="25" r:id="rId25"/>
    <sheet name="Piramide TE33" sheetId="26" r:id="rId26"/>
    <sheet name="Piramide ZA34" sheetId="27" r:id="rId27"/>
    <sheet name="35" sheetId="28" r:id="rId28"/>
    <sheet name="36" sheetId="29" r:id="rId29"/>
    <sheet name="37" sheetId="30" r:id="rId30"/>
    <sheet name="38" sheetId="31" r:id="rId31"/>
    <sheet name="39" sheetId="32" r:id="rId32"/>
    <sheet name="40" sheetId="33" r:id="rId33"/>
    <sheet name="Piramide AR41" sheetId="34" r:id="rId34"/>
    <sheet name="Piramide HU42" sheetId="35" r:id="rId35"/>
    <sheet name="Piramide TE43" sheetId="36" r:id="rId36"/>
    <sheet name="Piramide ZA44" sheetId="37" r:id="rId37"/>
    <sheet name="45" sheetId="38" r:id="rId38"/>
    <sheet name="46" sheetId="39" r:id="rId39"/>
    <sheet name="47" sheetId="40" r:id="rId40"/>
    <sheet name="48" sheetId="41" r:id="rId41"/>
    <sheet name="49" sheetId="42" r:id="rId42"/>
    <sheet name="50" sheetId="43" r:id="rId43"/>
    <sheet name="51" sheetId="44" r:id="rId44"/>
    <sheet name="52" sheetId="45" r:id="rId45"/>
    <sheet name="53" sheetId="46" r:id="rId46"/>
  </sheets>
  <externalReferences>
    <externalReference r:id="rId49"/>
    <externalReference r:id="rId50"/>
  </externalReferences>
  <definedNames>
    <definedName name="_E1">#REF!</definedName>
    <definedName name="a">#REF!</definedName>
    <definedName name="_xlnm.Print_Area" localSheetId="21">'29'!$A$1</definedName>
    <definedName name="_xlnm.Print_Area" localSheetId="22">'30'!$A$1</definedName>
    <definedName name="_xlnm.Print_Area" localSheetId="27">'35'!$A$1:$G$32</definedName>
    <definedName name="_xlnm.Print_Area" localSheetId="28">'36'!$A$1:$D$38</definedName>
    <definedName name="_xlnm.Print_Area" localSheetId="29">'37'!$A$1:$G$40</definedName>
    <definedName name="_xlnm.Print_Area" localSheetId="30">'38'!$A$1:$G$40</definedName>
    <definedName name="_xlnm.Print_Area" localSheetId="31">'39'!$A$1</definedName>
    <definedName name="_xlnm.Print_Area" localSheetId="32">'40'!$A$1</definedName>
    <definedName name="_xlnm.Print_Area" localSheetId="37">'45'!$A$1:$E$51</definedName>
    <definedName name="_xlnm.Print_Area" localSheetId="38">'46'!$A$1:$E$49</definedName>
    <definedName name="_xlnm.Print_Area" localSheetId="39">'47'!$A$1:$E$54</definedName>
    <definedName name="_xlnm.Print_Area" localSheetId="40">'48'!$A$1:$E$40</definedName>
    <definedName name="_xlnm.Print_Area" localSheetId="41">'49'!$A$1:$D$53</definedName>
    <definedName name="_xlnm.Print_Area" localSheetId="42">'50'!$A$1:$D$54</definedName>
    <definedName name="_xlnm.Print_Area" localSheetId="43">'51'!$A$1:$D$51</definedName>
    <definedName name="_xlnm.Print_Area" localSheetId="44">'52'!$A$1:$D$30</definedName>
    <definedName name="_xlnm.Print_Area" localSheetId="45">'53'!$A$1:$F$42</definedName>
    <definedName name="_xlnm.Print_Area" localSheetId="0">'Indice'!$A$1:$K$29</definedName>
    <definedName name="_xlnm.Print_Area" localSheetId="9">'pag 17'!$A$1:$G$41</definedName>
    <definedName name="_xlnm.Print_Area" localSheetId="10">'pag 18'!$A$1:$G$43</definedName>
    <definedName name="_xlnm.Print_Area" localSheetId="11">'pag 19'!$A$1:$G$41</definedName>
    <definedName name="_xlnm.Print_Area" localSheetId="12">'pag 20'!$A$1:$G$43</definedName>
    <definedName name="_xlnm.Print_Area" localSheetId="13">'pag 21'!$A$1:$I$41</definedName>
    <definedName name="_xlnm.Print_Area" localSheetId="14">'pag 22'!$A$1:$I$45</definedName>
    <definedName name="_xlnm.Print_Area" localSheetId="15">'pag 23'!$A$1:$I$41</definedName>
    <definedName name="_xlnm.Print_Area" localSheetId="16">'pag 24'!$A$1:$I$45</definedName>
    <definedName name="_xlnm.Print_Area" localSheetId="17">'pag 25'!$A$1:$D$7</definedName>
    <definedName name="_xlnm.Print_Area" localSheetId="18">'pag 26'!$A$1:$E$39</definedName>
    <definedName name="_xlnm.Print_Area" localSheetId="19">'pag 27'!$A$1:$G$40</definedName>
    <definedName name="_xlnm.Print_Area" localSheetId="20">'pag 28'!$A$1:$G$40</definedName>
    <definedName name="_xlnm.Print_Area" localSheetId="5">'pag13'!$A$1:$G$44</definedName>
    <definedName name="_xlnm.Print_Area" localSheetId="6">'pag14'!$A$1:$G$44</definedName>
    <definedName name="_xlnm.Print_Area" localSheetId="7">'pag15'!$A$1:$I$44</definedName>
    <definedName name="_xlnm.Print_Area" localSheetId="8">'pag16'!$A$1:$I$44</definedName>
    <definedName name="_xlnm.Print_Area" localSheetId="1">'Piramide AR'!$A$1:$I$41</definedName>
    <definedName name="_xlnm.Print_Area" localSheetId="23">'Piramide AR31'!$A$1:$I$41</definedName>
    <definedName name="_xlnm.Print_Area" localSheetId="33">'Piramide AR41'!$A$1:$I$41</definedName>
    <definedName name="_xlnm.Print_Area" localSheetId="2">'Piramide HU'!$A$1:$I$44</definedName>
    <definedName name="_xlnm.Print_Area" localSheetId="24">'Piramide HU32'!$A$1:$I$41</definedName>
    <definedName name="_xlnm.Print_Area" localSheetId="34">'Piramide HU42'!$A$1:$I$41</definedName>
    <definedName name="_xlnm.Print_Area" localSheetId="3">'Piramide TE'!$A$1:$I$41</definedName>
    <definedName name="_xlnm.Print_Area" localSheetId="25">'Piramide TE33'!$A$1:$I$41</definedName>
    <definedName name="_xlnm.Print_Area" localSheetId="35">'Piramide TE43'!$A$1:$I$41</definedName>
    <definedName name="_xlnm.Print_Area" localSheetId="4">'Piramide ZA'!$A$1:$I$41</definedName>
    <definedName name="_xlnm.Print_Area" localSheetId="26">'Piramide ZA34'!$A$1:$I$41</definedName>
    <definedName name="_xlnm.Print_Area" localSheetId="36">'Piramide ZA44'!$A$1:$I$41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</definedNames>
  <calcPr fullCalcOnLoad="1"/>
</workbook>
</file>

<file path=xl/sharedStrings.xml><?xml version="1.0" encoding="utf-8"?>
<sst xmlns="http://schemas.openxmlformats.org/spreadsheetml/2006/main" count="2124" uniqueCount="432">
  <si>
    <t>Total</t>
  </si>
  <si>
    <t>Hombres</t>
  </si>
  <si>
    <t>Mujeres</t>
  </si>
  <si>
    <t>Teruel</t>
  </si>
  <si>
    <t>Número</t>
  </si>
  <si>
    <t>Porcentaje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</si>
  <si>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</si>
  <si>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</si>
  <si>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</si>
  <si>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</si>
  <si>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</si>
  <si>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</si>
  <si>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</si>
  <si>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</si>
  <si>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</si>
  <si>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</si>
  <si>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</si>
  <si>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</si>
  <si>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</si>
  <si>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</si>
  <si>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</si>
  <si>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</si>
  <si>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</si>
  <si>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</si>
  <si>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</si>
  <si>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</si>
  <si>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Unidad: Porcentajes verticales.</t>
  </si>
  <si>
    <t>Andalucía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</si>
  <si>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</si>
  <si>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</si>
  <si>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</si>
  <si>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</si>
  <si>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</si>
  <si>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</si>
  <si>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</si>
  <si>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</si>
  <si>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</si>
  <si>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La Rioja</t>
  </si>
  <si>
    <t>Ceuta</t>
  </si>
  <si>
    <t>Melilla</t>
  </si>
  <si>
    <t>Unidad: Porcentajes horizontales.</t>
  </si>
  <si>
    <t>Huesca</t>
  </si>
  <si>
    <t>Zaragoza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</si>
  <si>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</si>
  <si>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</si>
  <si>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</si>
  <si>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</si>
  <si>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</si>
  <si>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</si>
  <si>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</si>
  <si>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</si>
  <si>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</si>
  <si>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</si>
  <si>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</si>
  <si>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</si>
  <si>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</si>
  <si>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</si>
  <si>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</si>
  <si>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</si>
  <si>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</si>
  <si>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</si>
  <si>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</si>
  <si>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</si>
  <si>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</si>
  <si>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</si>
  <si>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</si>
  <si>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</si>
  <si>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</si>
  <si>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</si>
  <si>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</si>
  <si>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</si>
  <si>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</si>
  <si>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</si>
  <si>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</si>
  <si>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</si>
  <si>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</si>
  <si>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</si>
  <si>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</si>
  <si>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(Continúa en la página siguiente)</t>
  </si>
  <si>
    <t>(Viene de la página anterior)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</si>
  <si>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</si>
  <si>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</si>
  <si>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</si>
  <si>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</si>
  <si>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</si>
  <si>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</si>
  <si>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</si>
  <si>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</si>
  <si>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</si>
  <si>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</si>
  <si>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</si>
  <si>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Numero</t>
  </si>
  <si>
    <t>Residentes en Aragón nacidos en otra C.A./ Población residente en la provincia</t>
  </si>
  <si>
    <t>Residentes en Aragón nacidos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</si>
  <si>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</si>
  <si>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</si>
  <si>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</si>
  <si>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</si>
  <si>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</si>
  <si>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</si>
  <si>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</si>
  <si>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</si>
  <si>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</si>
  <si>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</si>
  <si>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</si>
  <si>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</si>
  <si>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</si>
  <si>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</si>
  <si>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</si>
  <si>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</si>
  <si>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</si>
  <si>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</si>
  <si>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</si>
  <si>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</si>
  <si>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</si>
  <si>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</si>
  <si>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</si>
  <si>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</si>
  <si>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</si>
  <si>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</si>
  <si>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</si>
  <si>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</si>
  <si>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</si>
  <si>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</si>
  <si>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</si>
  <si>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</si>
  <si>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</si>
  <si>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D.C.: Delimitación Comarcal</t>
  </si>
  <si>
    <t>Residentes en Aragón nacidos en el extranjero/ Población residente en la provincia</t>
  </si>
  <si>
    <t>Residentes en Aragón nacidos en el extranjero/ Población residente en la Comarca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</si>
  <si>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</si>
  <si>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</si>
  <si>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</si>
  <si>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</si>
  <si>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</si>
  <si>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</si>
  <si>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</si>
  <si>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</si>
  <si>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</si>
  <si>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Países Bajos</t>
  </si>
  <si>
    <t>Portugal</t>
  </si>
  <si>
    <t>Reino Unido</t>
  </si>
  <si>
    <t>Suecia</t>
  </si>
  <si>
    <t>Eslovaquia</t>
  </si>
  <si>
    <t>Eslovenia</t>
  </si>
  <si>
    <t>Estonia</t>
  </si>
  <si>
    <t>Hungría</t>
  </si>
  <si>
    <t>Letonia</t>
  </si>
  <si>
    <t>Lituania</t>
  </si>
  <si>
    <t>Malta</t>
  </si>
  <si>
    <t>Polonia</t>
  </si>
  <si>
    <t>República Checa</t>
  </si>
  <si>
    <t>Otras nacionalidades Europeas</t>
  </si>
  <si>
    <t>Armenia</t>
  </si>
  <si>
    <t>Bielorrusia</t>
  </si>
  <si>
    <t>Bosnia-Herzegovina</t>
  </si>
  <si>
    <t>Bulgaria</t>
  </si>
  <si>
    <t>Moldova</t>
  </si>
  <si>
    <t>Rumanía</t>
  </si>
  <si>
    <t>Rusia</t>
  </si>
  <si>
    <t>Suiza</t>
  </si>
  <si>
    <t>Ucrania</t>
  </si>
  <si>
    <t>Yugoslavia</t>
  </si>
  <si>
    <t>Resto de nacionalidades Europeas</t>
  </si>
  <si>
    <t>Magreb</t>
  </si>
  <si>
    <t>Argelia</t>
  </si>
  <si>
    <t>Libia</t>
  </si>
  <si>
    <t>Marruecos</t>
  </si>
  <si>
    <t>Mauritania</t>
  </si>
  <si>
    <t>Túnez</t>
  </si>
  <si>
    <t>Resto de nacionalidades africanas</t>
  </si>
  <si>
    <t>Angola</t>
  </si>
  <si>
    <t>Burkina Fasso</t>
  </si>
  <si>
    <t>Cabo Verde</t>
  </si>
  <si>
    <t>Camerún</t>
  </si>
  <si>
    <t>Congo</t>
  </si>
  <si>
    <t>Costa de Marfil</t>
  </si>
  <si>
    <t>Egipto</t>
  </si>
  <si>
    <t>Gambia</t>
  </si>
  <si>
    <t>Ghana</t>
  </si>
  <si>
    <t>Guinea</t>
  </si>
  <si>
    <t>Guinea Bissau</t>
  </si>
  <si>
    <t>Guinea Ecuatorial</t>
  </si>
  <si>
    <t>Liberia</t>
  </si>
  <si>
    <t>Mali</t>
  </si>
  <si>
    <t>Nigeria</t>
  </si>
  <si>
    <t>Rep. Democrática del Congo</t>
  </si>
  <si>
    <t>Senegal</t>
  </si>
  <si>
    <t>Sierra Leona</t>
  </si>
  <si>
    <t>América del Norte</t>
  </si>
  <si>
    <t>Canadá</t>
  </si>
  <si>
    <t>Estados Unidos de América</t>
  </si>
  <si>
    <t>Iberoamérica</t>
  </si>
  <si>
    <t>Ecuador</t>
  </si>
  <si>
    <t>Colombia</t>
  </si>
  <si>
    <t>Argentina</t>
  </si>
  <si>
    <t>República Dominicana</t>
  </si>
  <si>
    <t>Cuba</t>
  </si>
  <si>
    <t>Brasil</t>
  </si>
  <si>
    <t>Perú</t>
  </si>
  <si>
    <t>Venezuela</t>
  </si>
  <si>
    <t>Chile</t>
  </si>
  <si>
    <t>Uruguay</t>
  </si>
  <si>
    <t>México</t>
  </si>
  <si>
    <t>Bolivia</t>
  </si>
  <si>
    <t>Honduras</t>
  </si>
  <si>
    <t>Siria</t>
  </si>
  <si>
    <t>República de Corea</t>
  </si>
  <si>
    <t>Pakistán</t>
  </si>
  <si>
    <t>Líbano</t>
  </si>
  <si>
    <t>Jordania</t>
  </si>
  <si>
    <t>Japón</t>
  </si>
  <si>
    <t>Irán</t>
  </si>
  <si>
    <t>India</t>
  </si>
  <si>
    <t>Filipinas</t>
  </si>
  <si>
    <t>China</t>
  </si>
  <si>
    <t>Bangladesh</t>
  </si>
  <si>
    <t>OCEANÍA</t>
  </si>
  <si>
    <t>Australia</t>
  </si>
  <si>
    <t>Tuvalu</t>
  </si>
  <si>
    <t>APÁTRIDAS</t>
  </si>
  <si>
    <t>Nacionalidades europeas</t>
  </si>
  <si>
    <t>Nacionalidades africanas</t>
  </si>
  <si>
    <t>Nacionalidades americanas</t>
  </si>
  <si>
    <t>Nacionalidades asiáticas</t>
  </si>
  <si>
    <t>Oceanía</t>
  </si>
  <si>
    <t>Apátridas</t>
  </si>
  <si>
    <t>Europea</t>
  </si>
  <si>
    <t>Africana</t>
  </si>
  <si>
    <t>Americana</t>
  </si>
  <si>
    <t>Asiatica</t>
  </si>
  <si>
    <t>Resto de países de Europa</t>
  </si>
  <si>
    <t>Resto de países Africanos</t>
  </si>
  <si>
    <t>Países de Europa</t>
  </si>
  <si>
    <t>Países de Africa</t>
  </si>
  <si>
    <t>Países de América</t>
  </si>
  <si>
    <t>Países de Asia</t>
  </si>
  <si>
    <t>Países de Oceanía</t>
  </si>
  <si>
    <t>Europa</t>
  </si>
  <si>
    <t>África</t>
  </si>
  <si>
    <t>América</t>
  </si>
  <si>
    <t>Asia</t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</si>
  <si>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</si>
  <si>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</si>
  <si>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Madrid </t>
    </r>
    <r>
      <rPr>
        <sz val="6"/>
        <rFont val="Arial"/>
        <family val="2"/>
      </rPr>
      <t>(Comunidad de)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</si>
  <si>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</si>
  <si>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</si>
  <si>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Albania</t>
  </si>
  <si>
    <t>Andorra</t>
  </si>
  <si>
    <t>Croacia</t>
  </si>
  <si>
    <t>Costa Rica</t>
  </si>
  <si>
    <t>Dominica</t>
  </si>
  <si>
    <t>El Salvador</t>
  </si>
  <si>
    <t>Guatemala</t>
  </si>
  <si>
    <t>Nicaragua</t>
  </si>
  <si>
    <t>Panamá</t>
  </si>
  <si>
    <t>Paraguay</t>
  </si>
  <si>
    <t>Benin</t>
  </si>
  <si>
    <t>Comores</t>
  </si>
  <si>
    <t>Gabón</t>
  </si>
  <si>
    <t>Kenia</t>
  </si>
  <si>
    <t>Níger</t>
  </si>
  <si>
    <t>Sudáfrica</t>
  </si>
  <si>
    <t>Indonesia</t>
  </si>
  <si>
    <t>Israel</t>
  </si>
  <si>
    <t>Kazajstan</t>
  </si>
  <si>
    <t>Laos</t>
  </si>
  <si>
    <t>Mongolia</t>
  </si>
  <si>
    <t>Tailandia</t>
  </si>
  <si>
    <t>Uzbekistán</t>
  </si>
  <si>
    <t>Micronesia</t>
  </si>
  <si>
    <t>Nauru</t>
  </si>
  <si>
    <t>Palaos</t>
  </si>
  <si>
    <t>República Centroafricana</t>
  </si>
  <si>
    <t>Ruanda</t>
  </si>
  <si>
    <t>Sri-Lanka</t>
  </si>
  <si>
    <t>Nueva Zelanda</t>
  </si>
  <si>
    <t>Georgia</t>
  </si>
  <si>
    <t>Noruega</t>
  </si>
  <si>
    <t>Burundi</t>
  </si>
  <si>
    <t>Chad</t>
  </si>
  <si>
    <t>Etiopía</t>
  </si>
  <si>
    <t>Malawi</t>
  </si>
  <si>
    <t>Mozambique</t>
  </si>
  <si>
    <t>Sudán</t>
  </si>
  <si>
    <t>Tanzania</t>
  </si>
  <si>
    <t>Togo</t>
  </si>
  <si>
    <t>Zambia</t>
  </si>
  <si>
    <t>Azerbaiyan</t>
  </si>
  <si>
    <t>Malasia</t>
  </si>
  <si>
    <t>Turquía</t>
  </si>
  <si>
    <t>Vietnam</t>
  </si>
  <si>
    <t>Kuwait</t>
  </si>
  <si>
    <t>Apatridas</t>
  </si>
  <si>
    <t>1</t>
  </si>
  <si>
    <t>6</t>
  </si>
  <si>
    <t>22</t>
  </si>
  <si>
    <t>44</t>
  </si>
  <si>
    <t>50</t>
  </si>
  <si>
    <t>Provincia de Residencia</t>
  </si>
  <si>
    <t>NombreMinuscCom</t>
  </si>
  <si>
    <t>La Jacetania</t>
  </si>
  <si>
    <t>Alto Gállego</t>
  </si>
  <si>
    <t>Sobrarbe</t>
  </si>
  <si>
    <t>La Ribagorza</t>
  </si>
  <si>
    <t>Cinco Villas</t>
  </si>
  <si>
    <t>Hoya de Huesca / Plana de Uesca</t>
  </si>
  <si>
    <t>Somontano de Barbastro</t>
  </si>
  <si>
    <t>Cinca Medio</t>
  </si>
  <si>
    <t>La Litera / La Llitera</t>
  </si>
  <si>
    <t>Los Monegros</t>
  </si>
  <si>
    <t>Bajo Cinca / Baix Cinca</t>
  </si>
  <si>
    <t>Tarazona y el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</si>
  <si>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</si>
  <si>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</si>
  <si>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</si>
  <si>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</si>
  <si>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</si>
  <si>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</si>
  <si>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Bajo Aragón-Caspe / 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</si>
  <si>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</si>
  <si>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</si>
  <si>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</si>
  <si>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</si>
  <si>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</si>
  <si>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</si>
  <si>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</si>
  <si>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</si>
  <si>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</si>
  <si>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</si>
  <si>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</si>
  <si>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</si>
  <si>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</si>
  <si>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 / Matarranya</t>
  </si>
  <si>
    <t>ARAGÓN</t>
  </si>
  <si>
    <t>UE 25</t>
  </si>
  <si>
    <t>Arabia Saudí</t>
  </si>
  <si>
    <t>Residentes en Aragón nacidos fuera de la Comunidad Autónoma.</t>
  </si>
  <si>
    <t>Explotación Padrón Municipal de Habitantes</t>
  </si>
  <si>
    <t>Nacidos en otras Comunidades Autónomas</t>
  </si>
  <si>
    <t>Pirámide de población</t>
  </si>
  <si>
    <t>Aragón</t>
  </si>
  <si>
    <t>Según Comunidad Autónoma de nacimiento</t>
  </si>
  <si>
    <t>por sexo</t>
  </si>
  <si>
    <t>(% verticales)</t>
  </si>
  <si>
    <t>(% horizontales)</t>
  </si>
  <si>
    <t>por provincia de residencia</t>
  </si>
  <si>
    <t>Según Provincia de nacimiento</t>
  </si>
  <si>
    <t>relación entre los residentes en Aragón nacidos en otra Comunidad Autónoma y la población residente, según provincia de residencia por sexo.</t>
  </si>
  <si>
    <t>Según Comarca de residencia</t>
  </si>
  <si>
    <t>relación entre los nacidos en otra Comunidad Autónoma residentes en Aragón y la población residente por sexo</t>
  </si>
  <si>
    <t>Nacidos en el extranjero residentes en Aragón</t>
  </si>
  <si>
    <t>Según Provincia de residencia</t>
  </si>
  <si>
    <t>relación entre los residentes en Aragón nacidos en el extranjero y la población residente, según provincia de residencia por sexo.</t>
  </si>
  <si>
    <t>relación entre los nacidos en el extranjero y la población residente, según comarca de residencia por sexo</t>
  </si>
  <si>
    <t>Extranjeros residentes en Aragón (nacionalidad distinta de la española)</t>
  </si>
  <si>
    <t>Según Provincia de residencia y nacionalidad</t>
  </si>
  <si>
    <t>Datos absolutos</t>
  </si>
  <si>
    <t>Según sexo y país de nacimiento</t>
  </si>
  <si>
    <t>Inicio</t>
  </si>
  <si>
    <t>Nepal</t>
  </si>
  <si>
    <t>Nacionalidades Europeas</t>
  </si>
  <si>
    <t>Nacionalidades Africanas</t>
  </si>
  <si>
    <t>Nacionalidades Americanas</t>
  </si>
  <si>
    <t>Nacionalidades Asiáticas</t>
  </si>
  <si>
    <t>Macedonia</t>
  </si>
  <si>
    <t>San Marino</t>
  </si>
  <si>
    <t>Madagascar</t>
  </si>
  <si>
    <t>Mauricio</t>
  </si>
  <si>
    <t>Namibia</t>
  </si>
  <si>
    <t>Afganistán</t>
  </si>
  <si>
    <t>EUROPA</t>
  </si>
  <si>
    <t>España</t>
  </si>
  <si>
    <t>Luxemburgo</t>
  </si>
  <si>
    <t>Chipre</t>
  </si>
  <si>
    <t>Otros países de Europa</t>
  </si>
  <si>
    <t>Islandia</t>
  </si>
  <si>
    <t>Liechtenstein</t>
  </si>
  <si>
    <t>Mónaco</t>
  </si>
  <si>
    <t>Santa Sede</t>
  </si>
  <si>
    <t>ÁFRICA</t>
  </si>
  <si>
    <t>Resto de paises africanos</t>
  </si>
  <si>
    <t>Botswana</t>
  </si>
  <si>
    <t>Djibouti</t>
  </si>
  <si>
    <t>Santo Tome y Príncipe</t>
  </si>
  <si>
    <t>Seychelles</t>
  </si>
  <si>
    <t>Uganda</t>
  </si>
  <si>
    <t>Zimbabwe</t>
  </si>
  <si>
    <t>AMÉRICA</t>
  </si>
  <si>
    <t>Bahamas</t>
  </si>
  <si>
    <t>Guyana</t>
  </si>
  <si>
    <t>San Vicente y las Granadinas</t>
  </si>
  <si>
    <t>ASIA</t>
  </si>
  <si>
    <t>Emiratos Arabes Unidos</t>
  </si>
  <si>
    <t>Tadyikistan</t>
  </si>
  <si>
    <t>Islas Cook</t>
  </si>
  <si>
    <t>Extranjeros residentes en Aragón, por provincia de residencia según país de nacionalidad. Padrón a 01-01-2006.</t>
  </si>
  <si>
    <t>1 de enero de 2007</t>
  </si>
  <si>
    <t>Pirámide de población. Residentes en Aragón nacidos en otras Comunidades Autónomas por sexo. Año 2007.</t>
  </si>
  <si>
    <t>Extranjeros residentes en Aragón, por sexo según país de nacimiento. Año 2007.</t>
  </si>
  <si>
    <t>Extranjeros residentes en Aragón, por provincia de residencia según nacionalidad. Año 2007.</t>
  </si>
  <si>
    <t>Pirámide de población. Extranjeros residentes en Zaragoza por sexo. Año 2007.</t>
  </si>
  <si>
    <t>Pirámide de población. Extranjeros residentes en Teruel por sexo. Año 2007.</t>
  </si>
  <si>
    <t>Pirámide de población. Extranjeros residentes en Huesca por sexo. Año 2007.</t>
  </si>
  <si>
    <t>Pirámide de población. Extranjeros residentes en Aragón por sexo. Año 2007.</t>
  </si>
  <si>
    <t>Residentes en Aragón nacidos en el extranjero, según Comarca de residencia por sexo. Año 2007.</t>
  </si>
  <si>
    <t>Relación entre los residentes en Aragón nacidos en el extranjero y la población residente, según Comarca de residencia por sexo. Año 2007.</t>
  </si>
  <si>
    <t>Residentes en Aragón nacidos en el extranjero, según provincia de residencia por sexo. Año 2007.</t>
  </si>
  <si>
    <t>Relación entre los residentes en Aragón nacidos en el extranjero y la población residente, según provincia de residencia por sexo. Año 2007.</t>
  </si>
  <si>
    <t>Pirámide de población. Residentes en Zaragoza nacidos en el extranjero por sexo. Año 2007.</t>
  </si>
  <si>
    <t>Pirámide de población. Residentes en Teruel nacidos en el extranjero por sexo. Año 2007.</t>
  </si>
  <si>
    <t>Pirámide de población. Residentes en Huesca nacidos en el extranjero por sexo. Año 2007.</t>
  </si>
  <si>
    <t>Pirámide de población. Residentes en Aragón nacidos en el extranjero por sexo. Año 2007.</t>
  </si>
  <si>
    <t>Residentes en Aragón nacidos en otras Comunidades Autónomas, según Comarca de residencia por sexo. Año 2007.</t>
  </si>
  <si>
    <t>Relación entre los nacidos en otra Comunidad Autónoma residentes en Aragón y la población residente, según Comarca de residencia por sexo. Año 2007.</t>
  </si>
  <si>
    <t>Relación entre los residentes en Aragón nacidos en otra Comunidad Autónoma y la población residente, según provincia de residencia por sexo. Año 2007.</t>
  </si>
  <si>
    <t>Residentes en Aragón nacidos en otras Comunidades Autónomas, según provincia de nacimiento por provincia de residencia. Año 2007.</t>
  </si>
  <si>
    <t>Residentes en Aragón nacidos en otras Comunidades Autónomas, según provincia de nacimiento por sexo. Año 2007.</t>
  </si>
  <si>
    <t>Residentes en Aragón nacidos en otras Comunidades Autónomas, según Comunidad Autónoma de nacimiento por provincia de residencia. Año 2007.</t>
  </si>
  <si>
    <t>Residentes en Aragón nacidos en otras Comunidades Autónomas, según Comunidad Autónoma de nacimiento por provincia de residencia.
Año 2007.</t>
  </si>
  <si>
    <t>Residentes en Aragón nacidos en otras Comunidades Autónomas, según Comunidad Autónoma de nacimiento por sexo. Año 2007.</t>
  </si>
  <si>
    <t>Pirámide de población. Residentes en Zaragoza nacidos en otras Comunidades Autónomas por sexo. Año 2007.</t>
  </si>
  <si>
    <t>Pirámide de población. Residentes en Teruel nacidos en otras Comunidades Autónomas por sexo. Año 2007.</t>
  </si>
  <si>
    <t>Pirámide de población. Residentes en Huesca nacidos en otras Comunidades Autónomas por sexo. Año 2007.</t>
  </si>
  <si>
    <t>Belice</t>
  </si>
  <si>
    <t>Kirgvistan</t>
  </si>
  <si>
    <t>Afganistan</t>
  </si>
  <si>
    <t>Bermudas</t>
  </si>
  <si>
    <t>Lesotho</t>
  </si>
  <si>
    <t>Somalia</t>
  </si>
  <si>
    <t>Swazilandia</t>
  </si>
  <si>
    <t>Papua Nueva Guinea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</si>
</sst>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\ _p_t_a_-;\-* #,##0.0\ _p_t_a_-;_-* &quot;-&quot;\ _p_t_a_-;_-@_-"/>
    <numFmt numFmtId="198" formatCode="_-* #,##0.00\ _p_t_a_-;\-* #,##0.00\ _p_t_a_-;_-* &quot;-&quot;\ _p_t_a_-;_-@_-"/>
    <numFmt numFmtId="199" formatCode="0.0"/>
    <numFmt numFmtId="200" formatCode="#,##0\ %\ ;\ #,##0\ %"/>
  </numFmts>
  <fonts count="55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sz val="11"/>
      <color indexed="22"/>
      <name val="Arial Black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u val="single"/>
      <sz val="9"/>
      <color indexed="12"/>
      <name val="Arial"/>
      <family val="0"/>
    </font>
    <font>
      <sz val="9"/>
      <name val="Swis721 BT"/>
      <family val="2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sz val="7"/>
      <color indexed="9"/>
      <name val="Arial"/>
      <family val="2"/>
    </font>
    <font>
      <i/>
      <sz val="8"/>
      <color indexed="12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 Black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color indexed="12"/>
      <name val="Arial"/>
      <family val="2"/>
    </font>
    <font>
      <sz val="6"/>
      <color indexed="9"/>
      <name val="Arial"/>
      <family val="0"/>
    </font>
    <font>
      <sz val="6"/>
      <color indexed="9"/>
      <name val="Arial Black"/>
      <family val="2"/>
    </font>
    <font>
      <sz val="8"/>
      <color indexed="9"/>
      <name val="Arial Black"/>
      <family val="2"/>
    </font>
    <font>
      <i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" fillId="0" borderId="0">
      <alignment horizontal="left"/>
      <protection/>
    </xf>
    <xf numFmtId="49" fontId="24" fillId="0" borderId="0">
      <alignment horizontal="left"/>
      <protection/>
    </xf>
    <xf numFmtId="49" fontId="5" fillId="0" borderId="0">
      <alignment horizontal="left"/>
      <protection/>
    </xf>
    <xf numFmtId="0" fontId="5" fillId="0" borderId="1">
      <alignment horizontal="right"/>
      <protection/>
    </xf>
    <xf numFmtId="0" fontId="5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7" fillId="0" borderId="0">
      <alignment horizontal="left"/>
      <protection/>
    </xf>
    <xf numFmtId="49" fontId="9" fillId="0" borderId="0">
      <alignment horizontal="right"/>
      <protection/>
    </xf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2" fontId="6" fillId="0" borderId="7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9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5" fillId="0" borderId="10" xfId="0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6" fillId="0" borderId="7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9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3" fontId="0" fillId="0" borderId="0" xfId="0" applyNumberFormat="1" applyFont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3" fontId="10" fillId="0" borderId="1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8" xfId="0" applyFont="1" applyBorder="1" applyAlignment="1">
      <alignment horizontal="left"/>
    </xf>
    <xf numFmtId="4" fontId="6" fillId="0" borderId="8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Alignment="1">
      <alignment/>
    </xf>
    <xf numFmtId="2" fontId="6" fillId="0" borderId="14" xfId="0" applyNumberFormat="1" applyFont="1" applyBorder="1" applyAlignment="1">
      <alignment/>
    </xf>
    <xf numFmtId="0" fontId="17" fillId="0" borderId="17" xfId="48" applyFont="1" applyFill="1" applyBorder="1" applyAlignment="1">
      <alignment horizontal="right" wrapText="1"/>
      <protection/>
    </xf>
    <xf numFmtId="0" fontId="11" fillId="0" borderId="0" xfId="0" applyFont="1" applyFill="1" applyBorder="1" applyAlignment="1">
      <alignment/>
    </xf>
    <xf numFmtId="0" fontId="17" fillId="0" borderId="0" xfId="48" applyFont="1" applyFill="1" applyBorder="1" applyAlignment="1">
      <alignment horizontal="right" wrapText="1"/>
      <protection/>
    </xf>
    <xf numFmtId="0" fontId="17" fillId="0" borderId="0" xfId="5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64" applyFont="1" applyFill="1" applyBorder="1" applyAlignment="1">
      <alignment horizontal="center"/>
      <protection/>
    </xf>
    <xf numFmtId="0" fontId="17" fillId="0" borderId="0" xfId="64" applyFont="1" applyFill="1" applyBorder="1" applyAlignment="1">
      <alignment horizontal="right" wrapText="1"/>
      <protection/>
    </xf>
    <xf numFmtId="0" fontId="17" fillId="0" borderId="0" xfId="44" applyFont="1" applyFill="1" applyBorder="1" applyAlignment="1">
      <alignment horizontal="center"/>
      <protection/>
    </xf>
    <xf numFmtId="0" fontId="17" fillId="0" borderId="0" xfId="44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17" fillId="0" borderId="0" xfId="45" applyFont="1" applyFill="1" applyBorder="1" applyAlignment="1">
      <alignment horizontal="center"/>
      <protection/>
    </xf>
    <xf numFmtId="0" fontId="17" fillId="0" borderId="0" xfId="45" applyFont="1" applyFill="1" applyBorder="1" applyAlignment="1">
      <alignment horizontal="right" wrapText="1"/>
      <protection/>
    </xf>
    <xf numFmtId="0" fontId="17" fillId="0" borderId="0" xfId="46" applyFont="1" applyFill="1" applyBorder="1" applyAlignment="1">
      <alignment horizontal="right" wrapText="1"/>
      <protection/>
    </xf>
    <xf numFmtId="0" fontId="17" fillId="0" borderId="0" xfId="47" applyFont="1" applyFill="1" applyBorder="1" applyAlignment="1">
      <alignment horizontal="center"/>
      <protection/>
    </xf>
    <xf numFmtId="0" fontId="17" fillId="0" borderId="0" xfId="47" applyFont="1" applyFill="1" applyBorder="1" applyAlignment="1">
      <alignment horizontal="left" wrapText="1"/>
      <protection/>
    </xf>
    <xf numFmtId="0" fontId="17" fillId="0" borderId="0" xfId="47" applyFont="1" applyFill="1" applyBorder="1" applyAlignment="1">
      <alignment horizontal="right" wrapText="1"/>
      <protection/>
    </xf>
    <xf numFmtId="0" fontId="17" fillId="0" borderId="0" xfId="39" applyFont="1" applyFill="1" applyBorder="1" applyAlignment="1">
      <alignment horizontal="center"/>
      <protection/>
    </xf>
    <xf numFmtId="0" fontId="17" fillId="0" borderId="0" xfId="39" applyFont="1" applyFill="1" applyBorder="1" applyAlignment="1">
      <alignment horizontal="left" wrapText="1"/>
      <protection/>
    </xf>
    <xf numFmtId="0" fontId="17" fillId="0" borderId="0" xfId="39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/>
    </xf>
    <xf numFmtId="4" fontId="0" fillId="0" borderId="8" xfId="0" applyNumberFormat="1" applyFont="1" applyBorder="1" applyAlignment="1">
      <alignment/>
    </xf>
    <xf numFmtId="0" fontId="17" fillId="0" borderId="0" xfId="50" applyFont="1" applyFill="1" applyBorder="1" applyAlignment="1">
      <alignment horizontal="center"/>
      <protection/>
    </xf>
    <xf numFmtId="0" fontId="17" fillId="0" borderId="0" xfId="50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56" applyFont="1" applyFill="1" applyBorder="1" applyAlignment="1">
      <alignment horizontal="right" wrapText="1"/>
      <protection/>
    </xf>
    <xf numFmtId="0" fontId="17" fillId="0" borderId="0" xfId="61" applyFont="1" applyFill="1" applyBorder="1" applyAlignment="1">
      <alignment horizontal="right" wrapText="1"/>
      <protection/>
    </xf>
    <xf numFmtId="0" fontId="17" fillId="0" borderId="0" xfId="65" applyFont="1" applyFill="1" applyBorder="1" applyAlignment="1">
      <alignment horizontal="right" wrapText="1"/>
      <protection/>
    </xf>
    <xf numFmtId="0" fontId="17" fillId="0" borderId="0" xfId="58" applyFont="1" applyFill="1" applyBorder="1" applyAlignment="1">
      <alignment horizontal="right" wrapText="1"/>
      <protection/>
    </xf>
    <xf numFmtId="0" fontId="17" fillId="0" borderId="0" xfId="67" applyFont="1" applyFill="1" applyBorder="1" applyAlignment="1">
      <alignment horizontal="center"/>
      <protection/>
    </xf>
    <xf numFmtId="0" fontId="17" fillId="0" borderId="0" xfId="67" applyFont="1" applyFill="1" applyBorder="1" applyAlignment="1">
      <alignment horizontal="right" wrapText="1"/>
      <protection/>
    </xf>
    <xf numFmtId="3" fontId="0" fillId="0" borderId="8" xfId="0" applyNumberFormat="1" applyFont="1" applyBorder="1" applyAlignment="1">
      <alignment/>
    </xf>
    <xf numFmtId="0" fontId="17" fillId="0" borderId="17" xfId="60" applyFont="1" applyFill="1" applyBorder="1" applyAlignment="1">
      <alignment horizontal="right" wrapText="1"/>
      <protection/>
    </xf>
    <xf numFmtId="2" fontId="6" fillId="0" borderId="14" xfId="0" applyNumberFormat="1" applyFont="1" applyBorder="1" applyAlignment="1">
      <alignment horizontal="right"/>
    </xf>
    <xf numFmtId="0" fontId="17" fillId="0" borderId="17" xfId="50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17" fillId="0" borderId="17" xfId="52" applyFont="1" applyFill="1" applyBorder="1" applyAlignment="1">
      <alignment horizontal="right" wrapText="1"/>
      <protection/>
    </xf>
    <xf numFmtId="0" fontId="17" fillId="0" borderId="17" xfId="58" applyFont="1" applyFill="1" applyBorder="1" applyAlignment="1">
      <alignment horizontal="right" wrapText="1"/>
      <protection/>
    </xf>
    <xf numFmtId="0" fontId="17" fillId="0" borderId="17" xfId="67" applyFont="1" applyFill="1" applyBorder="1" applyAlignment="1">
      <alignment horizontal="right" wrapText="1"/>
      <protection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0" fontId="22" fillId="0" borderId="0" xfId="31" applyFont="1" applyAlignment="1">
      <alignment horizontal="left" indent="5"/>
      <protection/>
    </xf>
    <xf numFmtId="0" fontId="0" fillId="0" borderId="0" xfId="31" applyFont="1">
      <alignment/>
      <protection/>
    </xf>
    <xf numFmtId="0" fontId="23" fillId="0" borderId="0" xfId="31" applyFont="1" applyAlignment="1">
      <alignment horizontal="left" indent="4"/>
      <protection/>
    </xf>
    <xf numFmtId="0" fontId="0" fillId="0" borderId="0" xfId="31" applyFont="1" applyAlignment="1">
      <alignment horizontal="left" indent="4"/>
      <protection/>
    </xf>
    <xf numFmtId="0" fontId="24" fillId="0" borderId="0" xfId="31" applyFont="1" applyAlignment="1">
      <alignment horizontal="left" indent="4"/>
      <protection/>
    </xf>
    <xf numFmtId="0" fontId="1" fillId="0" borderId="0" xfId="31">
      <alignment/>
      <protection/>
    </xf>
    <xf numFmtId="0" fontId="25" fillId="0" borderId="0" xfId="31" applyFont="1">
      <alignment/>
      <protection/>
    </xf>
    <xf numFmtId="0" fontId="26" fillId="0" borderId="0" xfId="31" applyFont="1">
      <alignment/>
      <protection/>
    </xf>
    <xf numFmtId="0" fontId="26" fillId="0" borderId="0" xfId="31" applyFont="1" applyFill="1">
      <alignment/>
      <protection/>
    </xf>
    <xf numFmtId="0" fontId="27" fillId="0" borderId="0" xfId="25" applyFont="1" applyFill="1" applyAlignment="1">
      <alignment/>
    </xf>
    <xf numFmtId="0" fontId="25" fillId="0" borderId="0" xfId="31" applyFont="1" applyFill="1">
      <alignment/>
      <protection/>
    </xf>
    <xf numFmtId="0" fontId="28" fillId="0" borderId="0" xfId="31" applyFont="1" applyFill="1">
      <alignment/>
      <protection/>
    </xf>
    <xf numFmtId="0" fontId="29" fillId="0" borderId="0" xfId="25" applyFont="1" applyFill="1" applyAlignment="1">
      <alignment/>
    </xf>
    <xf numFmtId="0" fontId="15" fillId="0" borderId="0" xfId="25" applyFill="1" applyAlignment="1">
      <alignment/>
    </xf>
    <xf numFmtId="0" fontId="30" fillId="0" borderId="0" xfId="31" applyFont="1" applyFill="1">
      <alignment/>
      <protection/>
    </xf>
    <xf numFmtId="0" fontId="31" fillId="0" borderId="0" xfId="25" applyFont="1" applyFill="1" applyAlignment="1">
      <alignment/>
    </xf>
    <xf numFmtId="0" fontId="32" fillId="0" borderId="0" xfId="31" applyFont="1" applyFill="1">
      <alignment/>
      <protection/>
    </xf>
    <xf numFmtId="0" fontId="33" fillId="0" borderId="0" xfId="31" applyFont="1" applyFill="1">
      <alignment/>
      <protection/>
    </xf>
    <xf numFmtId="0" fontId="34" fillId="0" borderId="0" xfId="25" applyFont="1" applyFill="1" applyAlignment="1">
      <alignment/>
    </xf>
    <xf numFmtId="0" fontId="29" fillId="0" borderId="0" xfId="25" applyFont="1" applyFill="1" applyAlignment="1">
      <alignment/>
    </xf>
    <xf numFmtId="0" fontId="15" fillId="0" borderId="0" xfId="25" applyAlignment="1">
      <alignment/>
    </xf>
    <xf numFmtId="0" fontId="5" fillId="0" borderId="0" xfId="0" applyFont="1" applyFill="1" applyAlignment="1">
      <alignment/>
    </xf>
    <xf numFmtId="0" fontId="29" fillId="0" borderId="0" xfId="25" applyFont="1" applyAlignment="1">
      <alignment/>
    </xf>
    <xf numFmtId="0" fontId="15" fillId="0" borderId="0" xfId="25" applyFont="1" applyAlignment="1">
      <alignment/>
    </xf>
    <xf numFmtId="0" fontId="6" fillId="0" borderId="0" xfId="0" applyFont="1" applyAlignment="1">
      <alignment/>
    </xf>
    <xf numFmtId="0" fontId="15" fillId="0" borderId="18" xfId="25" applyBorder="1" applyAlignment="1">
      <alignment horizontal="left"/>
    </xf>
    <xf numFmtId="0" fontId="18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25" applyFont="1" applyAlignment="1">
      <alignment horizontal="right"/>
    </xf>
    <xf numFmtId="0" fontId="36" fillId="0" borderId="8" xfId="25" applyFont="1" applyBorder="1" applyAlignment="1">
      <alignment horizontal="right"/>
    </xf>
    <xf numFmtId="0" fontId="36" fillId="0" borderId="0" xfId="25" applyFont="1" applyBorder="1" applyAlignment="1">
      <alignment horizontal="right"/>
    </xf>
    <xf numFmtId="4" fontId="36" fillId="0" borderId="0" xfId="25" applyNumberFormat="1" applyFont="1" applyAlignment="1">
      <alignment horizontal="right"/>
    </xf>
    <xf numFmtId="0" fontId="37" fillId="0" borderId="0" xfId="0" applyFont="1" applyBorder="1" applyAlignment="1">
      <alignment/>
    </xf>
    <xf numFmtId="10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0" fillId="0" borderId="9" xfId="0" applyFont="1" applyBorder="1" applyAlignment="1">
      <alignment horizontal="left" indent="2"/>
    </xf>
    <xf numFmtId="3" fontId="0" fillId="0" borderId="9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8" fillId="0" borderId="0" xfId="0" applyFont="1" applyBorder="1" applyAlignment="1">
      <alignment/>
    </xf>
    <xf numFmtId="0" fontId="41" fillId="0" borderId="0" xfId="0" applyFont="1" applyAlignment="1">
      <alignment/>
    </xf>
    <xf numFmtId="10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9" fillId="0" borderId="0" xfId="32" applyFont="1" applyFill="1" applyBorder="1" applyAlignment="1">
      <alignment horizontal="center"/>
      <protection/>
    </xf>
    <xf numFmtId="0" fontId="39" fillId="0" borderId="0" xfId="32" applyFont="1" applyFill="1" applyBorder="1" applyAlignment="1">
      <alignment horizontal="left" wrapText="1"/>
      <protection/>
    </xf>
    <xf numFmtId="0" fontId="39" fillId="0" borderId="0" xfId="32" applyFont="1" applyFill="1" applyBorder="1" applyAlignment="1">
      <alignment horizontal="right" wrapText="1"/>
      <protection/>
    </xf>
    <xf numFmtId="0" fontId="39" fillId="0" borderId="0" xfId="32" applyFont="1" applyFill="1" applyBorder="1" applyAlignment="1">
      <alignment horizontal="left" wrapText="1"/>
      <protection/>
    </xf>
    <xf numFmtId="0" fontId="39" fillId="0" borderId="0" xfId="32" applyFont="1" applyFill="1" applyBorder="1" applyAlignment="1">
      <alignment horizontal="center"/>
      <protection/>
    </xf>
    <xf numFmtId="0" fontId="39" fillId="0" borderId="0" xfId="32" applyFont="1" applyFill="1" applyBorder="1" applyAlignment="1">
      <alignment horizontal="right" wrapText="1"/>
      <protection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right"/>
    </xf>
    <xf numFmtId="2" fontId="42" fillId="0" borderId="0" xfId="0" applyNumberFormat="1" applyFont="1" applyBorder="1" applyAlignment="1">
      <alignment/>
    </xf>
    <xf numFmtId="2" fontId="37" fillId="0" borderId="0" xfId="0" applyNumberFormat="1" applyFont="1" applyAlignment="1">
      <alignment/>
    </xf>
    <xf numFmtId="0" fontId="43" fillId="0" borderId="0" xfId="0" applyFont="1" applyAlignment="1">
      <alignment/>
    </xf>
    <xf numFmtId="2" fontId="37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0" fontId="17" fillId="0" borderId="0" xfId="55" applyFont="1" applyFill="1" applyBorder="1" applyAlignment="1">
      <alignment horizontal="center"/>
      <protection/>
    </xf>
    <xf numFmtId="0" fontId="17" fillId="0" borderId="0" xfId="55" applyFont="1" applyFill="1" applyBorder="1" applyAlignment="1">
      <alignment horizontal="right" wrapText="1"/>
      <protection/>
    </xf>
    <xf numFmtId="0" fontId="17" fillId="0" borderId="20" xfId="48" applyFont="1" applyFill="1" applyBorder="1" applyAlignment="1">
      <alignment horizontal="right" wrapText="1"/>
      <protection/>
    </xf>
    <xf numFmtId="0" fontId="17" fillId="0" borderId="0" xfId="49" applyFont="1" applyFill="1" applyBorder="1" applyAlignment="1">
      <alignment horizontal="center"/>
      <protection/>
    </xf>
    <xf numFmtId="0" fontId="17" fillId="0" borderId="0" xfId="49" applyFont="1" applyFill="1" applyBorder="1" applyAlignment="1">
      <alignment horizontal="right" wrapText="1"/>
      <protection/>
    </xf>
    <xf numFmtId="0" fontId="17" fillId="0" borderId="0" xfId="51" applyFont="1" applyFill="1" applyBorder="1" applyAlignment="1">
      <alignment horizontal="center"/>
      <protection/>
    </xf>
    <xf numFmtId="0" fontId="17" fillId="0" borderId="0" xfId="51" applyFont="1" applyFill="1" applyBorder="1" applyAlignment="1">
      <alignment horizontal="right" wrapText="1"/>
      <protection/>
    </xf>
    <xf numFmtId="0" fontId="17" fillId="0" borderId="0" xfId="57" applyFont="1" applyFill="1" applyBorder="1" applyAlignment="1">
      <alignment horizontal="center"/>
      <protection/>
    </xf>
    <xf numFmtId="0" fontId="17" fillId="0" borderId="0" xfId="57" applyFont="1" applyFill="1" applyBorder="1" applyAlignment="1">
      <alignment horizontal="right" wrapText="1"/>
      <protection/>
    </xf>
    <xf numFmtId="0" fontId="17" fillId="0" borderId="0" xfId="62" applyFont="1" applyFill="1" applyBorder="1" applyAlignment="1">
      <alignment horizontal="center"/>
      <protection/>
    </xf>
    <xf numFmtId="0" fontId="17" fillId="0" borderId="0" xfId="62" applyFont="1" applyFill="1" applyBorder="1" applyAlignment="1">
      <alignment horizontal="right" wrapText="1"/>
      <protection/>
    </xf>
    <xf numFmtId="0" fontId="17" fillId="0" borderId="0" xfId="66" applyFont="1" applyFill="1" applyBorder="1" applyAlignment="1">
      <alignment horizontal="center"/>
      <protection/>
    </xf>
    <xf numFmtId="0" fontId="17" fillId="0" borderId="0" xfId="66" applyFont="1" applyFill="1" applyBorder="1" applyAlignment="1">
      <alignment horizontal="right" wrapText="1"/>
      <protection/>
    </xf>
    <xf numFmtId="2" fontId="0" fillId="0" borderId="0" xfId="0" applyNumberFormat="1" applyFont="1" applyAlignment="1">
      <alignment horizontal="right"/>
    </xf>
    <xf numFmtId="2" fontId="0" fillId="0" borderId="8" xfId="0" applyNumberFormat="1" applyFont="1" applyBorder="1" applyAlignment="1">
      <alignment horizontal="right"/>
    </xf>
    <xf numFmtId="0" fontId="17" fillId="2" borderId="21" xfId="33" applyFont="1" applyFill="1" applyBorder="1" applyAlignment="1">
      <alignment horizontal="center"/>
      <protection/>
    </xf>
    <xf numFmtId="0" fontId="17" fillId="0" borderId="17" xfId="33" applyFont="1" applyFill="1" applyBorder="1" applyAlignment="1">
      <alignment wrapText="1"/>
      <protection/>
    </xf>
    <xf numFmtId="0" fontId="17" fillId="0" borderId="17" xfId="33" applyFont="1" applyFill="1" applyBorder="1" applyAlignment="1">
      <alignment horizontal="right" wrapText="1"/>
      <protection/>
    </xf>
    <xf numFmtId="0" fontId="1" fillId="0" borderId="0" xfId="32" applyFont="1" applyFill="1" applyBorder="1" applyAlignment="1">
      <alignment horizontal="right" wrapText="1"/>
      <protection/>
    </xf>
    <xf numFmtId="0" fontId="17" fillId="0" borderId="0" xfId="35" applyFont="1" applyFill="1" applyBorder="1" applyAlignment="1">
      <alignment horizontal="right" wrapText="1"/>
      <protection/>
    </xf>
    <xf numFmtId="0" fontId="17" fillId="0" borderId="0" xfId="53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 horizontal="right" wrapText="1"/>
      <protection/>
    </xf>
    <xf numFmtId="0" fontId="17" fillId="0" borderId="0" xfId="59" applyFont="1" applyFill="1" applyBorder="1" applyAlignment="1">
      <alignment horizontal="left"/>
      <protection/>
    </xf>
    <xf numFmtId="0" fontId="17" fillId="0" borderId="0" xfId="59" applyFont="1" applyFill="1" applyBorder="1" applyAlignment="1">
      <alignment horizontal="left" wrapText="1"/>
      <protection/>
    </xf>
    <xf numFmtId="0" fontId="17" fillId="0" borderId="0" xfId="63" applyFont="1" applyFill="1" applyBorder="1" applyAlignment="1">
      <alignment horizontal="center"/>
      <protection/>
    </xf>
    <xf numFmtId="0" fontId="17" fillId="0" borderId="0" xfId="63" applyFont="1" applyFill="1" applyBorder="1" applyAlignment="1">
      <alignment horizontal="right" wrapText="1"/>
      <protection/>
    </xf>
    <xf numFmtId="0" fontId="17" fillId="0" borderId="0" xfId="68" applyFont="1" applyFill="1" applyBorder="1" applyAlignment="1">
      <alignment horizontal="right" wrapText="1"/>
      <protection/>
    </xf>
    <xf numFmtId="3" fontId="17" fillId="0" borderId="0" xfId="68" applyNumberFormat="1" applyFont="1" applyFill="1" applyBorder="1" applyAlignment="1">
      <alignment horizontal="center"/>
      <protection/>
    </xf>
    <xf numFmtId="0" fontId="4" fillId="0" borderId="0" xfId="38" applyFont="1">
      <alignment/>
      <protection/>
    </xf>
    <xf numFmtId="0" fontId="0" fillId="0" borderId="0" xfId="38" applyFont="1" applyAlignment="1">
      <alignment horizontal="left"/>
      <protection/>
    </xf>
    <xf numFmtId="0" fontId="10" fillId="0" borderId="0" xfId="38" applyFont="1" applyBorder="1" applyAlignment="1">
      <alignment horizontal="left"/>
      <protection/>
    </xf>
    <xf numFmtId="3" fontId="5" fillId="0" borderId="7" xfId="38" applyNumberFormat="1" applyFont="1" applyBorder="1">
      <alignment/>
      <protection/>
    </xf>
    <xf numFmtId="0" fontId="1" fillId="0" borderId="0" xfId="38" applyFont="1">
      <alignment/>
      <protection/>
    </xf>
    <xf numFmtId="0" fontId="45" fillId="0" borderId="0" xfId="38" applyFont="1" applyBorder="1" applyAlignment="1">
      <alignment horizontal="left"/>
      <protection/>
    </xf>
    <xf numFmtId="3" fontId="45" fillId="0" borderId="0" xfId="38" applyNumberFormat="1" applyFont="1">
      <alignment/>
      <protection/>
    </xf>
    <xf numFmtId="0" fontId="45" fillId="0" borderId="0" xfId="38" applyFont="1">
      <alignment/>
      <protection/>
    </xf>
    <xf numFmtId="0" fontId="6" fillId="0" borderId="0" xfId="38" applyFont="1" applyBorder="1" applyAlignment="1">
      <alignment horizontal="left"/>
      <protection/>
    </xf>
    <xf numFmtId="3" fontId="0" fillId="0" borderId="0" xfId="38" applyNumberFormat="1" applyBorder="1">
      <alignment/>
      <protection/>
    </xf>
    <xf numFmtId="0" fontId="0" fillId="0" borderId="0" xfId="38">
      <alignment/>
      <protection/>
    </xf>
    <xf numFmtId="0" fontId="0" fillId="0" borderId="0" xfId="38" applyFont="1" applyBorder="1" applyAlignment="1">
      <alignment horizontal="left" indent="2"/>
      <protection/>
    </xf>
    <xf numFmtId="3" fontId="0" fillId="0" borderId="0" xfId="38" applyNumberFormat="1">
      <alignment/>
      <protection/>
    </xf>
    <xf numFmtId="0" fontId="6" fillId="0" borderId="0" xfId="38" applyFont="1" applyBorder="1">
      <alignment/>
      <protection/>
    </xf>
    <xf numFmtId="0" fontId="45" fillId="0" borderId="0" xfId="38" applyFont="1" applyBorder="1">
      <alignment/>
      <protection/>
    </xf>
    <xf numFmtId="3" fontId="0" fillId="0" borderId="0" xfId="38" applyNumberFormat="1" applyFont="1" applyBorder="1">
      <alignment/>
      <protection/>
    </xf>
    <xf numFmtId="0" fontId="5" fillId="0" borderId="0" xfId="38" applyFont="1">
      <alignment/>
      <protection/>
    </xf>
    <xf numFmtId="0" fontId="0" fillId="0" borderId="9" xfId="38" applyFont="1" applyBorder="1" applyAlignment="1">
      <alignment horizontal="left" indent="2"/>
      <protection/>
    </xf>
    <xf numFmtId="3" fontId="0" fillId="0" borderId="9" xfId="38" applyNumberFormat="1" applyFont="1" applyBorder="1">
      <alignment/>
      <protection/>
    </xf>
    <xf numFmtId="0" fontId="0" fillId="0" borderId="0" xfId="38" applyFont="1">
      <alignment/>
      <protection/>
    </xf>
    <xf numFmtId="0" fontId="5" fillId="0" borderId="0" xfId="38" applyFont="1" applyBorder="1">
      <alignment/>
      <protection/>
    </xf>
    <xf numFmtId="0" fontId="9" fillId="0" borderId="0" xfId="38" applyFont="1" applyAlignment="1">
      <alignment horizontal="right"/>
      <protection/>
    </xf>
    <xf numFmtId="0" fontId="0" fillId="0" borderId="0" xfId="38" applyBorder="1">
      <alignment/>
      <protection/>
    </xf>
    <xf numFmtId="0" fontId="0" fillId="0" borderId="0" xfId="38" applyFont="1" applyBorder="1" applyAlignment="1">
      <alignment horizontal="left"/>
      <protection/>
    </xf>
    <xf numFmtId="3" fontId="6" fillId="0" borderId="0" xfId="38" applyNumberFormat="1" applyFont="1" applyBorder="1">
      <alignment/>
      <protection/>
    </xf>
    <xf numFmtId="0" fontId="5" fillId="0" borderId="8" xfId="38" applyFont="1" applyBorder="1">
      <alignment/>
      <protection/>
    </xf>
    <xf numFmtId="0" fontId="0" fillId="0" borderId="8" xfId="38" applyBorder="1">
      <alignment/>
      <protection/>
    </xf>
    <xf numFmtId="4" fontId="9" fillId="0" borderId="8" xfId="38" applyNumberFormat="1" applyFont="1" applyBorder="1" applyAlignment="1">
      <alignment horizontal="right"/>
      <protection/>
    </xf>
    <xf numFmtId="0" fontId="8" fillId="0" borderId="0" xfId="38" applyFont="1" applyBorder="1" applyAlignment="1">
      <alignment/>
      <protection/>
    </xf>
    <xf numFmtId="0" fontId="0" fillId="0" borderId="0" xfId="38" applyFont="1" applyAlignment="1">
      <alignment horizontal="right"/>
      <protection/>
    </xf>
    <xf numFmtId="0" fontId="46" fillId="0" borderId="0" xfId="38" applyFont="1">
      <alignment/>
      <protection/>
    </xf>
    <xf numFmtId="3" fontId="0" fillId="0" borderId="9" xfId="38" applyNumberFormat="1" applyBorder="1">
      <alignment/>
      <protection/>
    </xf>
    <xf numFmtId="3" fontId="0" fillId="0" borderId="0" xfId="38" applyNumberFormat="1" applyFont="1">
      <alignment/>
      <protection/>
    </xf>
    <xf numFmtId="3" fontId="0" fillId="0" borderId="8" xfId="38" applyNumberFormat="1" applyBorder="1">
      <alignment/>
      <protection/>
    </xf>
    <xf numFmtId="3" fontId="9" fillId="0" borderId="8" xfId="38" applyNumberFormat="1" applyFont="1" applyBorder="1" applyAlignment="1">
      <alignment horizontal="right"/>
      <protection/>
    </xf>
    <xf numFmtId="0" fontId="8" fillId="0" borderId="0" xfId="38" applyFont="1" applyAlignment="1">
      <alignment/>
      <protection/>
    </xf>
    <xf numFmtId="0" fontId="0" fillId="0" borderId="0" xfId="38" applyFont="1" applyFill="1" applyBorder="1" applyAlignment="1">
      <alignment horizontal="left" indent="2"/>
      <protection/>
    </xf>
    <xf numFmtId="0" fontId="45" fillId="0" borderId="8" xfId="38" applyFont="1" applyBorder="1">
      <alignment/>
      <protection/>
    </xf>
    <xf numFmtId="3" fontId="5" fillId="0" borderId="0" xfId="38" applyNumberFormat="1" applyFont="1" applyBorder="1">
      <alignment/>
      <protection/>
    </xf>
    <xf numFmtId="0" fontId="5" fillId="0" borderId="1" xfId="0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47" fillId="0" borderId="0" xfId="25" applyFont="1" applyAlignment="1">
      <alignment horizontal="right"/>
    </xf>
    <xf numFmtId="4" fontId="47" fillId="0" borderId="8" xfId="25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2"/>
    </xf>
    <xf numFmtId="3" fontId="5" fillId="0" borderId="8" xfId="0" applyNumberFormat="1" applyFont="1" applyBorder="1" applyAlignment="1">
      <alignment/>
    </xf>
    <xf numFmtId="0" fontId="0" fillId="0" borderId="0" xfId="0" applyAlignment="1">
      <alignment horizontal="left" indent="2"/>
    </xf>
    <xf numFmtId="3" fontId="5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2"/>
    </xf>
    <xf numFmtId="0" fontId="5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47" fillId="0" borderId="4" xfId="25" applyFont="1" applyBorder="1" applyAlignment="1">
      <alignment horizontal="right"/>
    </xf>
    <xf numFmtId="0" fontId="0" fillId="0" borderId="1" xfId="38" applyFont="1" applyBorder="1" applyAlignment="1">
      <alignment horizontal="left"/>
      <protection/>
    </xf>
    <xf numFmtId="0" fontId="0" fillId="0" borderId="1" xfId="38" applyFont="1" applyBorder="1" applyAlignment="1">
      <alignment horizontal="right"/>
      <protection/>
    </xf>
    <xf numFmtId="3" fontId="0" fillId="0" borderId="6" xfId="38" applyNumberFormat="1" applyFont="1" applyBorder="1" applyAlignment="1">
      <alignment horizontal="right"/>
      <protection/>
    </xf>
    <xf numFmtId="3" fontId="0" fillId="0" borderId="0" xfId="38" applyNumberFormat="1" applyFont="1" applyBorder="1" applyAlignment="1">
      <alignment horizontal="right"/>
      <protection/>
    </xf>
    <xf numFmtId="3" fontId="0" fillId="0" borderId="0" xfId="38" applyNumberFormat="1" applyFont="1" applyAlignment="1">
      <alignment horizontal="right"/>
      <protection/>
    </xf>
    <xf numFmtId="3" fontId="45" fillId="0" borderId="0" xfId="38" applyNumberFormat="1" applyFont="1" applyBorder="1" applyAlignment="1">
      <alignment horizontal="right"/>
      <protection/>
    </xf>
    <xf numFmtId="3" fontId="45" fillId="0" borderId="0" xfId="38" applyNumberFormat="1" applyFont="1" applyAlignment="1">
      <alignment horizontal="right"/>
      <protection/>
    </xf>
    <xf numFmtId="3" fontId="45" fillId="0" borderId="8" xfId="38" applyNumberFormat="1" applyFont="1" applyBorder="1" applyAlignment="1">
      <alignment horizontal="right"/>
      <protection/>
    </xf>
    <xf numFmtId="0" fontId="0" fillId="0" borderId="0" xfId="38" applyFont="1" applyBorder="1" applyAlignment="1">
      <alignment/>
      <protection/>
    </xf>
    <xf numFmtId="3" fontId="0" fillId="0" borderId="0" xfId="38" applyNumberFormat="1" applyFont="1" applyAlignment="1">
      <alignment/>
      <protection/>
    </xf>
    <xf numFmtId="0" fontId="0" fillId="0" borderId="5" xfId="0" applyFont="1" applyBorder="1" applyAlignment="1">
      <alignment horizontal="left" indent="2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38" applyFont="1" applyBorder="1" applyAlignment="1">
      <alignment horizontal="left" wrapText="1"/>
      <protection/>
    </xf>
    <xf numFmtId="0" fontId="3" fillId="0" borderId="0" xfId="38" applyFont="1" applyBorder="1" applyAlignment="1">
      <alignment horizontal="left" wrapText="1"/>
      <protection/>
    </xf>
    <xf numFmtId="0" fontId="3" fillId="0" borderId="0" xfId="37" applyFont="1" applyBorder="1" applyAlignment="1">
      <alignment horizontal="left" wrapText="1"/>
      <protection/>
    </xf>
    <xf numFmtId="0" fontId="17" fillId="0" borderId="17" xfId="49" applyFont="1" applyFill="1" applyBorder="1" applyAlignment="1">
      <alignment wrapText="1"/>
      <protection/>
    </xf>
    <xf numFmtId="0" fontId="17" fillId="0" borderId="17" xfId="49" applyFont="1" applyFill="1" applyBorder="1" applyAlignment="1">
      <alignment horizontal="right" wrapText="1"/>
      <protection/>
    </xf>
    <xf numFmtId="0" fontId="17" fillId="0" borderId="17" xfId="40" applyFont="1" applyFill="1" applyBorder="1" applyAlignment="1">
      <alignment wrapText="1"/>
      <protection/>
    </xf>
    <xf numFmtId="0" fontId="17" fillId="0" borderId="17" xfId="40" applyFont="1" applyFill="1" applyBorder="1" applyAlignment="1">
      <alignment horizontal="right" wrapText="1"/>
      <protection/>
    </xf>
    <xf numFmtId="10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0" xfId="41" applyFont="1" applyFill="1" applyBorder="1" applyAlignment="1">
      <alignment horizontal="center"/>
      <protection/>
    </xf>
    <xf numFmtId="0" fontId="21" fillId="0" borderId="0" xfId="41" applyFont="1" applyFill="1" applyBorder="1" applyAlignment="1">
      <alignment horizontal="left" wrapText="1"/>
      <protection/>
    </xf>
    <xf numFmtId="0" fontId="21" fillId="0" borderId="0" xfId="41" applyFont="1" applyFill="1" applyBorder="1" applyAlignment="1">
      <alignment horizontal="right" wrapText="1"/>
      <protection/>
    </xf>
    <xf numFmtId="0" fontId="21" fillId="0" borderId="0" xfId="42" applyFont="1" applyFill="1" applyBorder="1" applyAlignment="1">
      <alignment horizontal="center"/>
      <protection/>
    </xf>
    <xf numFmtId="0" fontId="21" fillId="0" borderId="0" xfId="42" applyFont="1" applyFill="1" applyBorder="1" applyAlignment="1">
      <alignment wrapText="1"/>
      <protection/>
    </xf>
    <xf numFmtId="0" fontId="21" fillId="0" borderId="0" xfId="42" applyFont="1" applyFill="1" applyBorder="1" applyAlignment="1">
      <alignment horizontal="right" wrapText="1"/>
      <protection/>
    </xf>
    <xf numFmtId="0" fontId="48" fillId="0" borderId="0" xfId="0" applyFont="1" applyFill="1" applyBorder="1" applyAlignment="1">
      <alignment/>
    </xf>
    <xf numFmtId="0" fontId="48" fillId="0" borderId="0" xfId="43" applyFont="1" applyFill="1" applyBorder="1" applyAlignment="1">
      <alignment horizontal="right" wrapText="1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48" fillId="0" borderId="0" xfId="43" applyFont="1" applyFill="1" applyBorder="1" applyAlignment="1">
      <alignment horizontal="center"/>
      <protection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43" applyFont="1" applyFill="1" applyBorder="1" applyAlignment="1">
      <alignment horizontal="left" wrapText="1"/>
      <protection/>
    </xf>
    <xf numFmtId="3" fontId="5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34" applyFont="1" applyFill="1" applyBorder="1" applyAlignment="1">
      <alignment horizontal="center"/>
      <protection/>
    </xf>
    <xf numFmtId="0" fontId="21" fillId="0" borderId="0" xfId="34" applyFont="1" applyFill="1" applyBorder="1" applyAlignment="1">
      <alignment wrapText="1"/>
      <protection/>
    </xf>
    <xf numFmtId="0" fontId="21" fillId="0" borderId="0" xfId="34" applyFont="1" applyFill="1" applyBorder="1" applyAlignment="1">
      <alignment horizontal="right" wrapText="1"/>
      <protection/>
    </xf>
    <xf numFmtId="0" fontId="17" fillId="0" borderId="17" xfId="36" applyFont="1" applyFill="1" applyBorder="1" applyAlignment="1">
      <alignment horizontal="right" wrapText="1"/>
      <protection/>
    </xf>
    <xf numFmtId="0" fontId="17" fillId="0" borderId="17" xfId="36" applyFont="1" applyFill="1" applyBorder="1" applyAlignment="1">
      <alignment wrapText="1"/>
      <protection/>
    </xf>
    <xf numFmtId="3" fontId="6" fillId="0" borderId="0" xfId="38" applyNumberFormat="1" applyFont="1">
      <alignment/>
      <protection/>
    </xf>
    <xf numFmtId="3" fontId="6" fillId="0" borderId="6" xfId="38" applyNumberFormat="1" applyFont="1" applyBorder="1">
      <alignment/>
      <protection/>
    </xf>
    <xf numFmtId="3" fontId="6" fillId="0" borderId="19" xfId="38" applyNumberFormat="1" applyFont="1" applyBorder="1">
      <alignment/>
      <protection/>
    </xf>
    <xf numFmtId="0" fontId="6" fillId="0" borderId="0" xfId="38" applyFont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 wrapText="1"/>
    </xf>
    <xf numFmtId="3" fontId="51" fillId="0" borderId="0" xfId="38" applyNumberFormat="1" applyFont="1" applyFill="1">
      <alignment/>
      <protection/>
    </xf>
    <xf numFmtId="0" fontId="20" fillId="0" borderId="0" xfId="0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right"/>
    </xf>
    <xf numFmtId="0" fontId="52" fillId="0" borderId="0" xfId="38" applyFont="1" applyBorder="1">
      <alignment/>
      <protection/>
    </xf>
    <xf numFmtId="3" fontId="52" fillId="0" borderId="0" xfId="38" applyNumberFormat="1" applyFont="1">
      <alignment/>
      <protection/>
    </xf>
    <xf numFmtId="3" fontId="20" fillId="0" borderId="0" xfId="0" applyNumberFormat="1" applyFont="1" applyFill="1" applyBorder="1" applyAlignment="1">
      <alignment horizontal="left" indent="1"/>
    </xf>
    <xf numFmtId="3" fontId="52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 indent="1"/>
    </xf>
    <xf numFmtId="10" fontId="52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/>
    </xf>
  </cellXfs>
  <cellStyles count="57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2vr7f6hb" xfId="31"/>
    <cellStyle name="Normal_35" xfId="32"/>
    <cellStyle name="Normal_35_1" xfId="33"/>
    <cellStyle name="Normal_36" xfId="34"/>
    <cellStyle name="Normal_36_1" xfId="35"/>
    <cellStyle name="Normal_45" xfId="36"/>
    <cellStyle name="Normal_Extranjeros residentes en Aragón (parte final)" xfId="37"/>
    <cellStyle name="Normal_maqueta 4 extrajeros" xfId="38"/>
    <cellStyle name="Normal_pag 17" xfId="39"/>
    <cellStyle name="Normal_pag 21" xfId="40"/>
    <cellStyle name="Normal_pag 25" xfId="41"/>
    <cellStyle name="Normal_pag 25_1" xfId="42"/>
    <cellStyle name="Normal_pag 26" xfId="43"/>
    <cellStyle name="Normal_pag13" xfId="44"/>
    <cellStyle name="Normal_pag14" xfId="45"/>
    <cellStyle name="Normal_pag15" xfId="46"/>
    <cellStyle name="Normal_pag16" xfId="47"/>
    <cellStyle name="Normal_Piramide AR" xfId="48"/>
    <cellStyle name="Normal_Piramide AR_1" xfId="49"/>
    <cellStyle name="Normal_Piramide AR31" xfId="50"/>
    <cellStyle name="Normal_Piramide AR31_1" xfId="51"/>
    <cellStyle name="Normal_Piramide AR41" xfId="52"/>
    <cellStyle name="Normal_Piramide AR41_1" xfId="53"/>
    <cellStyle name="Normal_Piramide HU" xfId="54"/>
    <cellStyle name="Normal_Piramide HU_1" xfId="55"/>
    <cellStyle name="Normal_Piramide HU32" xfId="56"/>
    <cellStyle name="Normal_Piramide HU32_1" xfId="57"/>
    <cellStyle name="Normal_Piramide HU42" xfId="58"/>
    <cellStyle name="Normal_Piramide HU42_1" xfId="59"/>
    <cellStyle name="Normal_Piramide TE" xfId="60"/>
    <cellStyle name="Normal_Piramide TE33" xfId="61"/>
    <cellStyle name="Normal_Piramide TE33_1" xfId="62"/>
    <cellStyle name="Normal_Piramide TE43" xfId="63"/>
    <cellStyle name="Normal_Piramide ZA" xfId="64"/>
    <cellStyle name="Normal_Piramide ZA34" xfId="65"/>
    <cellStyle name="Normal_Piramide ZA34_1" xfId="66"/>
    <cellStyle name="Normal_Piramide ZA44" xfId="67"/>
    <cellStyle name="Normal_Piramide ZA44_1" xfId="68"/>
    <cellStyle name="Pie de tabla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AR'!$L$26:$L$44</c:f>
              <c:numCache>
                <c:ptCount val="19"/>
                <c:pt idx="0">
                  <c:v>-984</c:v>
                </c:pt>
                <c:pt idx="1">
                  <c:v>-1401</c:v>
                </c:pt>
                <c:pt idx="2">
                  <c:v>-1848</c:v>
                </c:pt>
                <c:pt idx="3">
                  <c:v>-2395</c:v>
                </c:pt>
                <c:pt idx="4">
                  <c:v>-3425</c:v>
                </c:pt>
                <c:pt idx="5">
                  <c:v>-5702</c:v>
                </c:pt>
                <c:pt idx="6">
                  <c:v>-7904</c:v>
                </c:pt>
                <c:pt idx="7">
                  <c:v>-8108</c:v>
                </c:pt>
                <c:pt idx="8">
                  <c:v>-8738</c:v>
                </c:pt>
                <c:pt idx="9">
                  <c:v>-8863</c:v>
                </c:pt>
                <c:pt idx="10">
                  <c:v>-8432</c:v>
                </c:pt>
                <c:pt idx="11">
                  <c:v>-7746</c:v>
                </c:pt>
                <c:pt idx="12">
                  <c:v>-7092</c:v>
                </c:pt>
                <c:pt idx="13">
                  <c:v>-5862</c:v>
                </c:pt>
                <c:pt idx="14">
                  <c:v>-5748</c:v>
                </c:pt>
                <c:pt idx="15">
                  <c:v>-4354</c:v>
                </c:pt>
                <c:pt idx="16">
                  <c:v>-2956</c:v>
                </c:pt>
                <c:pt idx="17">
                  <c:v>-1390</c:v>
                </c:pt>
                <c:pt idx="18">
                  <c:v>-559</c:v>
                </c:pt>
              </c:numCache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AR'!$M$26:$M$44</c:f>
              <c:numCache>
                <c:ptCount val="19"/>
                <c:pt idx="0">
                  <c:v>895</c:v>
                </c:pt>
                <c:pt idx="1">
                  <c:v>1260</c:v>
                </c:pt>
                <c:pt idx="2">
                  <c:v>1753</c:v>
                </c:pt>
                <c:pt idx="3">
                  <c:v>2263</c:v>
                </c:pt>
                <c:pt idx="4">
                  <c:v>3156</c:v>
                </c:pt>
                <c:pt idx="5">
                  <c:v>5533</c:v>
                </c:pt>
                <c:pt idx="6">
                  <c:v>7163</c:v>
                </c:pt>
                <c:pt idx="7">
                  <c:v>7989</c:v>
                </c:pt>
                <c:pt idx="8">
                  <c:v>8403</c:v>
                </c:pt>
                <c:pt idx="9">
                  <c:v>8833</c:v>
                </c:pt>
                <c:pt idx="10">
                  <c:v>8425</c:v>
                </c:pt>
                <c:pt idx="11">
                  <c:v>8080</c:v>
                </c:pt>
                <c:pt idx="12">
                  <c:v>7761</c:v>
                </c:pt>
                <c:pt idx="13">
                  <c:v>6310</c:v>
                </c:pt>
                <c:pt idx="14">
                  <c:v>7155</c:v>
                </c:pt>
                <c:pt idx="15">
                  <c:v>6191</c:v>
                </c:pt>
                <c:pt idx="16">
                  <c:v>4903</c:v>
                </c:pt>
                <c:pt idx="17">
                  <c:v>2763</c:v>
                </c:pt>
                <c:pt idx="18">
                  <c:v>1478</c:v>
                </c:pt>
              </c:numCache>
            </c:numRef>
          </c:val>
        </c:ser>
        <c:overlap val="100"/>
        <c:gapWidth val="20"/>
        <c:axId val="42275958"/>
        <c:axId val="44939303"/>
      </c:barChart>
      <c:catAx>
        <c:axId val="4227595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2275958"/>
        <c:crossesAt val="1"/>
        <c:crossBetween val="between"/>
        <c:dispUnits/>
        <c:majorUnit val="2500"/>
        <c:minorUnit val="2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6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HU42'!$L$25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HU42'!$K$26:$K$44</c:f>
              <c:strCache/>
            </c:strRef>
          </c:cat>
          <c:val>
            <c:numRef>
              <c:f>'Piramide HU42'!$L$26:$L$44</c:f>
              <c:numCache/>
            </c:numRef>
          </c:val>
        </c:ser>
        <c:ser>
          <c:idx val="0"/>
          <c:order val="1"/>
          <c:tx>
            <c:strRef>
              <c:f>'Piramide HU42'!$M$25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HU42'!$K$26:$K$44</c:f>
              <c:strCache/>
            </c:strRef>
          </c:cat>
          <c:val>
            <c:numRef>
              <c:f>'Piramide HU42'!$M$26:$M$44</c:f>
              <c:numCache/>
            </c:numRef>
          </c:val>
        </c:ser>
        <c:overlap val="100"/>
        <c:gapWidth val="20"/>
        <c:axId val="46215472"/>
        <c:axId val="13286065"/>
      </c:barChart>
      <c:catAx>
        <c:axId val="4621547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  <c:max val="1800"/>
          <c:min val="-18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6215472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TE43'!$L$26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TE43'!$K$27:$K$45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TE43'!$L$27:$L$45</c:f>
              <c:numCache>
                <c:ptCount val="19"/>
                <c:pt idx="0">
                  <c:v>-381</c:v>
                </c:pt>
                <c:pt idx="1">
                  <c:v>-426</c:v>
                </c:pt>
                <c:pt idx="2">
                  <c:v>-378</c:v>
                </c:pt>
                <c:pt idx="3">
                  <c:v>-434</c:v>
                </c:pt>
                <c:pt idx="4">
                  <c:v>-1024</c:v>
                </c:pt>
                <c:pt idx="5">
                  <c:v>-1514</c:v>
                </c:pt>
                <c:pt idx="6">
                  <c:v>-1454</c:v>
                </c:pt>
                <c:pt idx="7">
                  <c:v>-1048</c:v>
                </c:pt>
                <c:pt idx="8">
                  <c:v>-699</c:v>
                </c:pt>
                <c:pt idx="9">
                  <c:v>-482</c:v>
                </c:pt>
                <c:pt idx="10">
                  <c:v>-268</c:v>
                </c:pt>
                <c:pt idx="11">
                  <c:v>-116</c:v>
                </c:pt>
                <c:pt idx="12">
                  <c:v>-54</c:v>
                </c:pt>
                <c:pt idx="13">
                  <c:v>-31</c:v>
                </c:pt>
                <c:pt idx="14">
                  <c:v>-21</c:v>
                </c:pt>
                <c:pt idx="15">
                  <c:v>-10</c:v>
                </c:pt>
                <c:pt idx="16">
                  <c:v>-2</c:v>
                </c:pt>
                <c:pt idx="17">
                  <c:v>-1</c:v>
                </c:pt>
                <c:pt idx="18">
                  <c:v>-2</c:v>
                </c:pt>
              </c:numCache>
            </c:numRef>
          </c:val>
        </c:ser>
        <c:ser>
          <c:idx val="0"/>
          <c:order val="1"/>
          <c:tx>
            <c:strRef>
              <c:f>'Piramide TE43'!$M$26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TE43'!$K$27:$K$45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TE43'!$M$27:$M$45</c:f>
              <c:numCache>
                <c:ptCount val="19"/>
                <c:pt idx="0">
                  <c:v>329</c:v>
                </c:pt>
                <c:pt idx="1">
                  <c:v>364</c:v>
                </c:pt>
                <c:pt idx="2">
                  <c:v>351</c:v>
                </c:pt>
                <c:pt idx="3">
                  <c:v>390</c:v>
                </c:pt>
                <c:pt idx="4">
                  <c:v>639</c:v>
                </c:pt>
                <c:pt idx="5">
                  <c:v>847</c:v>
                </c:pt>
                <c:pt idx="6">
                  <c:v>776</c:v>
                </c:pt>
                <c:pt idx="7">
                  <c:v>629</c:v>
                </c:pt>
                <c:pt idx="8">
                  <c:v>420</c:v>
                </c:pt>
                <c:pt idx="9">
                  <c:v>324</c:v>
                </c:pt>
                <c:pt idx="10">
                  <c:v>201</c:v>
                </c:pt>
                <c:pt idx="11">
                  <c:v>119</c:v>
                </c:pt>
                <c:pt idx="12">
                  <c:v>50</c:v>
                </c:pt>
                <c:pt idx="13">
                  <c:v>36</c:v>
                </c:pt>
                <c:pt idx="14">
                  <c:v>20</c:v>
                </c:pt>
                <c:pt idx="15">
                  <c:v>8</c:v>
                </c:pt>
                <c:pt idx="16">
                  <c:v>7</c:v>
                </c:pt>
                <c:pt idx="17">
                  <c:v>3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52465722"/>
        <c:axId val="2429451"/>
      </c:barChart>
      <c:catAx>
        <c:axId val="5246572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429451"/>
        <c:crosses val="autoZero"/>
        <c:auto val="1"/>
        <c:lblOffset val="100"/>
        <c:tickLblSkip val="1"/>
        <c:noMultiLvlLbl val="0"/>
      </c:catAx>
      <c:valAx>
        <c:axId val="2429451"/>
        <c:scaling>
          <c:orientation val="minMax"/>
          <c:max val="1200"/>
          <c:min val="-1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246572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ZA44'!$L$25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ZA44'!$K$25:$K$43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ZA44'!$L$26:$L$44</c:f>
              <c:numCache>
                <c:ptCount val="19"/>
                <c:pt idx="0">
                  <c:v>-2541</c:v>
                </c:pt>
                <c:pt idx="1">
                  <c:v>-2491</c:v>
                </c:pt>
                <c:pt idx="2">
                  <c:v>-2293</c:v>
                </c:pt>
                <c:pt idx="3">
                  <c:v>-2758</c:v>
                </c:pt>
                <c:pt idx="4">
                  <c:v>-4825</c:v>
                </c:pt>
                <c:pt idx="5">
                  <c:v>-7980</c:v>
                </c:pt>
                <c:pt idx="6">
                  <c:v>-8227</c:v>
                </c:pt>
                <c:pt idx="7">
                  <c:v>-7173</c:v>
                </c:pt>
                <c:pt idx="8">
                  <c:v>-4589</c:v>
                </c:pt>
                <c:pt idx="9">
                  <c:v>-2985</c:v>
                </c:pt>
                <c:pt idx="10">
                  <c:v>-1721</c:v>
                </c:pt>
                <c:pt idx="11">
                  <c:v>-827</c:v>
                </c:pt>
                <c:pt idx="12">
                  <c:v>-376</c:v>
                </c:pt>
                <c:pt idx="13">
                  <c:v>-248</c:v>
                </c:pt>
                <c:pt idx="14">
                  <c:v>-143</c:v>
                </c:pt>
                <c:pt idx="15">
                  <c:v>-66</c:v>
                </c:pt>
                <c:pt idx="16">
                  <c:v>-17</c:v>
                </c:pt>
                <c:pt idx="17">
                  <c:v>-21</c:v>
                </c:pt>
                <c:pt idx="18">
                  <c:v>-5</c:v>
                </c:pt>
              </c:numCache>
            </c:numRef>
          </c:val>
        </c:ser>
        <c:ser>
          <c:idx val="0"/>
          <c:order val="1"/>
          <c:tx>
            <c:strRef>
              <c:f>'Piramide ZA44'!$M$25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ZA44'!$K$25:$K$43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ZA44'!$M$26:$M$44</c:f>
              <c:numCache>
                <c:ptCount val="19"/>
                <c:pt idx="0">
                  <c:v>2489</c:v>
                </c:pt>
                <c:pt idx="1">
                  <c:v>2296</c:v>
                </c:pt>
                <c:pt idx="2">
                  <c:v>2234</c:v>
                </c:pt>
                <c:pt idx="3">
                  <c:v>2712</c:v>
                </c:pt>
                <c:pt idx="4">
                  <c:v>4936</c:v>
                </c:pt>
                <c:pt idx="5">
                  <c:v>6949</c:v>
                </c:pt>
                <c:pt idx="6">
                  <c:v>6078</c:v>
                </c:pt>
                <c:pt idx="7">
                  <c:v>4872</c:v>
                </c:pt>
                <c:pt idx="8">
                  <c:v>3182</c:v>
                </c:pt>
                <c:pt idx="9">
                  <c:v>2406</c:v>
                </c:pt>
                <c:pt idx="10">
                  <c:v>1544</c:v>
                </c:pt>
                <c:pt idx="11">
                  <c:v>950</c:v>
                </c:pt>
                <c:pt idx="12">
                  <c:v>487</c:v>
                </c:pt>
                <c:pt idx="13">
                  <c:v>305</c:v>
                </c:pt>
                <c:pt idx="14">
                  <c:v>206</c:v>
                </c:pt>
                <c:pt idx="15">
                  <c:v>103</c:v>
                </c:pt>
                <c:pt idx="16">
                  <c:v>53</c:v>
                </c:pt>
                <c:pt idx="17">
                  <c:v>28</c:v>
                </c:pt>
                <c:pt idx="18">
                  <c:v>10</c:v>
                </c:pt>
              </c:numCache>
            </c:numRef>
          </c:val>
        </c:ser>
        <c:overlap val="100"/>
        <c:gapWidth val="20"/>
        <c:axId val="21865060"/>
        <c:axId val="62567813"/>
      </c:barChart>
      <c:catAx>
        <c:axId val="2186506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  <c:max val="7200"/>
          <c:min val="-7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1865060"/>
        <c:crossesAt val="1"/>
        <c:crossBetween val="between"/>
        <c:dispUnits/>
        <c:majorUnit val="1800"/>
        <c:minorUnit val="1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extranjeros residentes en Aragón por nacionalidad. Año 2007
.</a:t>
            </a:r>
          </a:p>
        </c:rich>
      </c:tx>
      <c:layout>
        <c:manualLayout>
          <c:xMode val="factor"/>
          <c:yMode val="factor"/>
          <c:x val="-0.17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7875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'48'!$H$36:$H$41</c:f>
              <c:strCache>
                <c:ptCount val="6"/>
                <c:pt idx="0">
                  <c:v>Europea</c:v>
                </c:pt>
                <c:pt idx="1">
                  <c:v>Africana</c:v>
                </c:pt>
                <c:pt idx="2">
                  <c:v>Americana</c:v>
                </c:pt>
                <c:pt idx="3">
                  <c:v>Asiatica</c:v>
                </c:pt>
                <c:pt idx="4">
                  <c:v>Oceanía</c:v>
                </c:pt>
                <c:pt idx="5">
                  <c:v>Apátridas</c:v>
                </c:pt>
              </c:strCache>
            </c:strRef>
          </c:cat>
          <c:val>
            <c:numRef>
              <c:f>'48'!$I$36:$I$41</c:f>
              <c:numCache>
                <c:ptCount val="6"/>
                <c:pt idx="0">
                  <c:v>0.48225137455387285</c:v>
                </c:pt>
                <c:pt idx="1">
                  <c:v>0.2225008842159416</c:v>
                </c:pt>
                <c:pt idx="2">
                  <c:v>0.2622182566476962</c:v>
                </c:pt>
                <c:pt idx="3">
                  <c:v>0.032306035175717826</c:v>
                </c:pt>
                <c:pt idx="4">
                  <c:v>0.0003134947429343108</c:v>
                </c:pt>
                <c:pt idx="5">
                  <c:v>0.0004099546638371757</c:v>
                </c:pt>
              </c:numCache>
            </c:numRef>
          </c:val>
        </c:ser>
        <c:gapWidth val="70"/>
        <c:axId val="26239406"/>
        <c:axId val="34828063"/>
      </c:barChart>
      <c:catAx>
        <c:axId val="262394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1"/>
        <c:lblOffset val="100"/>
        <c:tickLblSkip val="1"/>
        <c:noMultiLvlLbl val="0"/>
      </c:catAx>
      <c:valAx>
        <c:axId val="34828063"/>
        <c:scaling>
          <c:orientation val="minMax"/>
        </c:scaling>
        <c:axPos val="t"/>
        <c:delete val="1"/>
        <c:majorTickMark val="out"/>
        <c:minorTickMark val="none"/>
        <c:tickLblPos val="nextTo"/>
        <c:crossAx val="2623940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extranjeros residentes en Aragón, por continente de nacimiento. Año 2007.</a:t>
            </a:r>
          </a:p>
        </c:rich>
      </c:tx>
      <c:layout>
        <c:manualLayout>
          <c:xMode val="factor"/>
          <c:yMode val="factor"/>
          <c:x val="-0.15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175"/>
          <c:w val="0.805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'53'!$H$32:$H$37</c:f>
              <c:strCache/>
            </c:strRef>
          </c:cat>
          <c:val>
            <c:numRef>
              <c:f>'53'!$I$32:$I$37</c:f>
              <c:numCache/>
            </c:numRef>
          </c:val>
        </c:ser>
        <c:gapWidth val="120"/>
        <c:axId val="45017112"/>
        <c:axId val="2500825"/>
      </c:barChart>
      <c:catAx>
        <c:axId val="450171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</c:scaling>
        <c:axPos val="t"/>
        <c:delete val="1"/>
        <c:majorTickMark val="out"/>
        <c:minorTickMark val="none"/>
        <c:tickLblPos val="nextTo"/>
        <c:crossAx val="45017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HU'!$L$26:$L$44</c:f>
              <c:numCache/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HU'!$M$26:$M$44</c:f>
              <c:numCache/>
            </c:numRef>
          </c:val>
        </c:ser>
        <c:overlap val="100"/>
        <c:gapWidth val="20"/>
        <c:axId val="1800544"/>
        <c:axId val="16204897"/>
      </c:barChart>
      <c:catAx>
        <c:axId val="180054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  <c:max val="2000"/>
          <c:min val="-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800544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807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TE'!$L$27:$L$45</c:f>
              <c:numCache/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TE'!$M$27:$M$45</c:f>
              <c:numCache/>
            </c:numRef>
          </c:val>
        </c:ser>
        <c:overlap val="100"/>
        <c:gapWidth val="20"/>
        <c:axId val="11626346"/>
        <c:axId val="37528251"/>
      </c:barChart>
      <c:catAx>
        <c:axId val="1162634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  <c:max val="1000"/>
          <c:min val="-1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162634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52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ZA'!$L$26:$L$44</c:f>
              <c:numCache>
                <c:ptCount val="19"/>
                <c:pt idx="0">
                  <c:v>-588</c:v>
                </c:pt>
                <c:pt idx="1">
                  <c:v>-853</c:v>
                </c:pt>
                <c:pt idx="2">
                  <c:v>-1115</c:v>
                </c:pt>
                <c:pt idx="3">
                  <c:v>-1383</c:v>
                </c:pt>
                <c:pt idx="4">
                  <c:v>-2167</c:v>
                </c:pt>
                <c:pt idx="5">
                  <c:v>-3618</c:v>
                </c:pt>
                <c:pt idx="6">
                  <c:v>-5177</c:v>
                </c:pt>
                <c:pt idx="7">
                  <c:v>-5460</c:v>
                </c:pt>
                <c:pt idx="8">
                  <c:v>-6171</c:v>
                </c:pt>
                <c:pt idx="9">
                  <c:v>-6403</c:v>
                </c:pt>
                <c:pt idx="10">
                  <c:v>-6182</c:v>
                </c:pt>
                <c:pt idx="11">
                  <c:v>-5976</c:v>
                </c:pt>
                <c:pt idx="12">
                  <c:v>-5595</c:v>
                </c:pt>
                <c:pt idx="13">
                  <c:v>-4496</c:v>
                </c:pt>
                <c:pt idx="14">
                  <c:v>-4381</c:v>
                </c:pt>
                <c:pt idx="15">
                  <c:v>-3328</c:v>
                </c:pt>
                <c:pt idx="16">
                  <c:v>-2228</c:v>
                </c:pt>
                <c:pt idx="17">
                  <c:v>-1103</c:v>
                </c:pt>
                <c:pt idx="18">
                  <c:v>-450</c:v>
                </c:pt>
              </c:numCache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ZA'!$M$26:$M$44</c:f>
              <c:numCache>
                <c:ptCount val="19"/>
                <c:pt idx="0">
                  <c:v>554</c:v>
                </c:pt>
                <c:pt idx="1">
                  <c:v>780</c:v>
                </c:pt>
                <c:pt idx="2">
                  <c:v>1021</c:v>
                </c:pt>
                <c:pt idx="3">
                  <c:v>1352</c:v>
                </c:pt>
                <c:pt idx="4">
                  <c:v>2053</c:v>
                </c:pt>
                <c:pt idx="5">
                  <c:v>3647</c:v>
                </c:pt>
                <c:pt idx="6">
                  <c:v>4781</c:v>
                </c:pt>
                <c:pt idx="7">
                  <c:v>5434</c:v>
                </c:pt>
                <c:pt idx="8">
                  <c:v>5955</c:v>
                </c:pt>
                <c:pt idx="9">
                  <c:v>6558</c:v>
                </c:pt>
                <c:pt idx="10">
                  <c:v>6519</c:v>
                </c:pt>
                <c:pt idx="11">
                  <c:v>6365</c:v>
                </c:pt>
                <c:pt idx="12">
                  <c:v>6236</c:v>
                </c:pt>
                <c:pt idx="13">
                  <c:v>4900</c:v>
                </c:pt>
                <c:pt idx="14">
                  <c:v>5573</c:v>
                </c:pt>
                <c:pt idx="15">
                  <c:v>4879</c:v>
                </c:pt>
                <c:pt idx="16">
                  <c:v>3916</c:v>
                </c:pt>
                <c:pt idx="17">
                  <c:v>2252</c:v>
                </c:pt>
                <c:pt idx="18">
                  <c:v>1224</c:v>
                </c:pt>
              </c:numCache>
            </c:numRef>
          </c:val>
        </c:ser>
        <c:overlap val="100"/>
        <c:gapWidth val="20"/>
        <c:axId val="2209940"/>
        <c:axId val="19889461"/>
      </c:barChart>
      <c:catAx>
        <c:axId val="220994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  <c:max val="7000"/>
          <c:min val="-7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209940"/>
        <c:crossesAt val="1"/>
        <c:crossBetween val="between"/>
        <c:dispUnits/>
        <c:majorUnit val="1750"/>
        <c:minorUnit val="17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AR31'!$L$25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AR31'!$L$26:$L$44</c:f>
              <c:numCache>
                <c:ptCount val="19"/>
                <c:pt idx="0">
                  <c:v>-1227</c:v>
                </c:pt>
                <c:pt idx="1">
                  <c:v>-3302</c:v>
                </c:pt>
                <c:pt idx="2">
                  <c:v>-3398</c:v>
                </c:pt>
                <c:pt idx="3">
                  <c:v>-4028</c:v>
                </c:pt>
                <c:pt idx="4">
                  <c:v>-7194</c:v>
                </c:pt>
                <c:pt idx="5">
                  <c:v>-11644</c:v>
                </c:pt>
                <c:pt idx="6">
                  <c:v>-12257</c:v>
                </c:pt>
                <c:pt idx="7">
                  <c:v>-10859</c:v>
                </c:pt>
                <c:pt idx="8">
                  <c:v>-7509</c:v>
                </c:pt>
                <c:pt idx="9">
                  <c:v>-4812</c:v>
                </c:pt>
                <c:pt idx="10">
                  <c:v>-2866</c:v>
                </c:pt>
                <c:pt idx="11">
                  <c:v>-1502</c:v>
                </c:pt>
                <c:pt idx="12">
                  <c:v>-801</c:v>
                </c:pt>
                <c:pt idx="13">
                  <c:v>-542</c:v>
                </c:pt>
                <c:pt idx="14">
                  <c:v>-336</c:v>
                </c:pt>
                <c:pt idx="15">
                  <c:v>-243</c:v>
                </c:pt>
                <c:pt idx="16">
                  <c:v>-129</c:v>
                </c:pt>
                <c:pt idx="17">
                  <c:v>-65</c:v>
                </c:pt>
                <c:pt idx="18">
                  <c:v>-28</c:v>
                </c:pt>
              </c:numCache>
            </c:numRef>
          </c:val>
        </c:ser>
        <c:ser>
          <c:idx val="0"/>
          <c:order val="1"/>
          <c:tx>
            <c:strRef>
              <c:f>'Piramide AR31'!$M$25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AR31'!$M$26:$M$44</c:f>
              <c:numCache>
                <c:ptCount val="19"/>
                <c:pt idx="0">
                  <c:v>1319</c:v>
                </c:pt>
                <c:pt idx="1">
                  <c:v>3099</c:v>
                </c:pt>
                <c:pt idx="2">
                  <c:v>3299</c:v>
                </c:pt>
                <c:pt idx="3">
                  <c:v>3903</c:v>
                </c:pt>
                <c:pt idx="4">
                  <c:v>6823</c:v>
                </c:pt>
                <c:pt idx="5">
                  <c:v>9511</c:v>
                </c:pt>
                <c:pt idx="6">
                  <c:v>8887</c:v>
                </c:pt>
                <c:pt idx="7">
                  <c:v>7553</c:v>
                </c:pt>
                <c:pt idx="8">
                  <c:v>5500</c:v>
                </c:pt>
                <c:pt idx="9">
                  <c:v>3973</c:v>
                </c:pt>
                <c:pt idx="10">
                  <c:v>2564</c:v>
                </c:pt>
                <c:pt idx="11">
                  <c:v>1563</c:v>
                </c:pt>
                <c:pt idx="12">
                  <c:v>952</c:v>
                </c:pt>
                <c:pt idx="13">
                  <c:v>631</c:v>
                </c:pt>
                <c:pt idx="14">
                  <c:v>469</c:v>
                </c:pt>
                <c:pt idx="15">
                  <c:v>334</c:v>
                </c:pt>
                <c:pt idx="16">
                  <c:v>238</c:v>
                </c:pt>
                <c:pt idx="17">
                  <c:v>104</c:v>
                </c:pt>
                <c:pt idx="18">
                  <c:v>55</c:v>
                </c:pt>
              </c:numCache>
            </c:numRef>
          </c:val>
        </c:ser>
        <c:overlap val="100"/>
        <c:gapWidth val="20"/>
        <c:axId val="44787422"/>
        <c:axId val="433615"/>
      </c:barChart>
      <c:catAx>
        <c:axId val="4478742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  <c:max val="12000"/>
          <c:min val="-1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4787422"/>
        <c:crossesAt val="1"/>
        <c:crossBetween val="between"/>
        <c:dispUnits/>
        <c:majorUnit val="3000"/>
        <c:minorUnit val="3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7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HU32'!$L$25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HU32'!$L$26:$L$44</c:f>
              <c:numCache>
                <c:ptCount val="19"/>
                <c:pt idx="0">
                  <c:v>-227</c:v>
                </c:pt>
                <c:pt idx="1">
                  <c:v>-575</c:v>
                </c:pt>
                <c:pt idx="2">
                  <c:v>-547</c:v>
                </c:pt>
                <c:pt idx="3">
                  <c:v>-619</c:v>
                </c:pt>
                <c:pt idx="4">
                  <c:v>-1049</c:v>
                </c:pt>
                <c:pt idx="5">
                  <c:v>-1809</c:v>
                </c:pt>
                <c:pt idx="6">
                  <c:v>-2001</c:v>
                </c:pt>
                <c:pt idx="7">
                  <c:v>-1699</c:v>
                </c:pt>
                <c:pt idx="8">
                  <c:v>-1176</c:v>
                </c:pt>
                <c:pt idx="9">
                  <c:v>-766</c:v>
                </c:pt>
                <c:pt idx="10">
                  <c:v>-468</c:v>
                </c:pt>
                <c:pt idx="11">
                  <c:v>-232</c:v>
                </c:pt>
                <c:pt idx="12">
                  <c:v>-136</c:v>
                </c:pt>
                <c:pt idx="13">
                  <c:v>-105</c:v>
                </c:pt>
                <c:pt idx="14">
                  <c:v>-56</c:v>
                </c:pt>
                <c:pt idx="15">
                  <c:v>-50</c:v>
                </c:pt>
                <c:pt idx="16">
                  <c:v>-35</c:v>
                </c:pt>
                <c:pt idx="17">
                  <c:v>-14</c:v>
                </c:pt>
                <c:pt idx="18">
                  <c:v>-6</c:v>
                </c:pt>
              </c:numCache>
            </c:numRef>
          </c:val>
        </c:ser>
        <c:ser>
          <c:idx val="0"/>
          <c:order val="1"/>
          <c:tx>
            <c:strRef>
              <c:f>'Piramide HU32'!$M$25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HU32'!$M$26:$M$44</c:f>
              <c:numCache>
                <c:ptCount val="19"/>
                <c:pt idx="0">
                  <c:v>253</c:v>
                </c:pt>
                <c:pt idx="1">
                  <c:v>523</c:v>
                </c:pt>
                <c:pt idx="2">
                  <c:v>520</c:v>
                </c:pt>
                <c:pt idx="3">
                  <c:v>565</c:v>
                </c:pt>
                <c:pt idx="4">
                  <c:v>999</c:v>
                </c:pt>
                <c:pt idx="5">
                  <c:v>1350</c:v>
                </c:pt>
                <c:pt idx="6">
                  <c:v>1353</c:v>
                </c:pt>
                <c:pt idx="7">
                  <c:v>1113</c:v>
                </c:pt>
                <c:pt idx="8">
                  <c:v>856</c:v>
                </c:pt>
                <c:pt idx="9">
                  <c:v>547</c:v>
                </c:pt>
                <c:pt idx="10">
                  <c:v>379</c:v>
                </c:pt>
                <c:pt idx="11">
                  <c:v>189</c:v>
                </c:pt>
                <c:pt idx="12">
                  <c:v>152</c:v>
                </c:pt>
                <c:pt idx="13">
                  <c:v>100</c:v>
                </c:pt>
                <c:pt idx="14">
                  <c:v>75</c:v>
                </c:pt>
                <c:pt idx="15">
                  <c:v>62</c:v>
                </c:pt>
                <c:pt idx="16">
                  <c:v>53</c:v>
                </c:pt>
                <c:pt idx="17">
                  <c:v>16</c:v>
                </c:pt>
                <c:pt idx="18">
                  <c:v>10</c:v>
                </c:pt>
              </c:numCache>
            </c:numRef>
          </c:val>
        </c:ser>
        <c:overlap val="100"/>
        <c:gapWidth val="20"/>
        <c:axId val="3902536"/>
        <c:axId val="35122825"/>
      </c:barChart>
      <c:catAx>
        <c:axId val="390253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  <c:max val="1800"/>
          <c:min val="-18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902536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TE33'!$L$26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TE33'!$L$27:$L$45</c:f>
              <c:numCache>
                <c:ptCount val="19"/>
                <c:pt idx="0">
                  <c:v>-173</c:v>
                </c:pt>
                <c:pt idx="1">
                  <c:v>-421</c:v>
                </c:pt>
                <c:pt idx="2">
                  <c:v>-400</c:v>
                </c:pt>
                <c:pt idx="3">
                  <c:v>-447</c:v>
                </c:pt>
                <c:pt idx="4">
                  <c:v>-1038</c:v>
                </c:pt>
                <c:pt idx="5">
                  <c:v>-1534</c:v>
                </c:pt>
                <c:pt idx="6">
                  <c:v>-1493</c:v>
                </c:pt>
                <c:pt idx="7">
                  <c:v>-1116</c:v>
                </c:pt>
                <c:pt idx="8">
                  <c:v>-783</c:v>
                </c:pt>
                <c:pt idx="9">
                  <c:v>-534</c:v>
                </c:pt>
                <c:pt idx="10">
                  <c:v>-295</c:v>
                </c:pt>
                <c:pt idx="11">
                  <c:v>-141</c:v>
                </c:pt>
                <c:pt idx="12">
                  <c:v>-68</c:v>
                </c:pt>
                <c:pt idx="13">
                  <c:v>-39</c:v>
                </c:pt>
                <c:pt idx="14">
                  <c:v>-24</c:v>
                </c:pt>
                <c:pt idx="15">
                  <c:v>-21</c:v>
                </c:pt>
                <c:pt idx="16">
                  <c:v>-19</c:v>
                </c:pt>
                <c:pt idx="17">
                  <c:v>-6</c:v>
                </c:pt>
                <c:pt idx="18">
                  <c:v>-4</c:v>
                </c:pt>
              </c:numCache>
            </c:numRef>
          </c:val>
        </c:ser>
        <c:ser>
          <c:idx val="0"/>
          <c:order val="1"/>
          <c:tx>
            <c:strRef>
              <c:f>'Piramide TE33'!$M$26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TE33'!$M$27:$M$45</c:f>
              <c:numCache>
                <c:ptCount val="19"/>
                <c:pt idx="0">
                  <c:v>179</c:v>
                </c:pt>
                <c:pt idx="1">
                  <c:v>353</c:v>
                </c:pt>
                <c:pt idx="2">
                  <c:v>362</c:v>
                </c:pt>
                <c:pt idx="3">
                  <c:v>416</c:v>
                </c:pt>
                <c:pt idx="4">
                  <c:v>648</c:v>
                </c:pt>
                <c:pt idx="5">
                  <c:v>870</c:v>
                </c:pt>
                <c:pt idx="6">
                  <c:v>840</c:v>
                </c:pt>
                <c:pt idx="7">
                  <c:v>710</c:v>
                </c:pt>
                <c:pt idx="8">
                  <c:v>489</c:v>
                </c:pt>
                <c:pt idx="9">
                  <c:v>373</c:v>
                </c:pt>
                <c:pt idx="10">
                  <c:v>239</c:v>
                </c:pt>
                <c:pt idx="11">
                  <c:v>139</c:v>
                </c:pt>
                <c:pt idx="12">
                  <c:v>60</c:v>
                </c:pt>
                <c:pt idx="13">
                  <c:v>43</c:v>
                </c:pt>
                <c:pt idx="14">
                  <c:v>29</c:v>
                </c:pt>
                <c:pt idx="15">
                  <c:v>17</c:v>
                </c:pt>
                <c:pt idx="16">
                  <c:v>16</c:v>
                </c:pt>
                <c:pt idx="17">
                  <c:v>11</c:v>
                </c:pt>
                <c:pt idx="18">
                  <c:v>3</c:v>
                </c:pt>
              </c:numCache>
            </c:numRef>
          </c:val>
        </c:ser>
        <c:overlap val="100"/>
        <c:gapWidth val="20"/>
        <c:axId val="47669970"/>
        <c:axId val="26376547"/>
      </c:barChart>
      <c:catAx>
        <c:axId val="4766997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  <c:max val="1200"/>
          <c:min val="-1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7669970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ZA34'!$L$25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ZA34'!$L$26:$L$44</c:f>
              <c:numCache>
                <c:ptCount val="19"/>
                <c:pt idx="0">
                  <c:v>-827</c:v>
                </c:pt>
                <c:pt idx="1">
                  <c:v>-2306</c:v>
                </c:pt>
                <c:pt idx="2">
                  <c:v>-2451</c:v>
                </c:pt>
                <c:pt idx="3">
                  <c:v>-2962</c:v>
                </c:pt>
                <c:pt idx="4">
                  <c:v>-5107</c:v>
                </c:pt>
                <c:pt idx="5">
                  <c:v>-8301</c:v>
                </c:pt>
                <c:pt idx="6">
                  <c:v>-8763</c:v>
                </c:pt>
                <c:pt idx="7">
                  <c:v>-8044</c:v>
                </c:pt>
                <c:pt idx="8">
                  <c:v>-5550</c:v>
                </c:pt>
                <c:pt idx="9">
                  <c:v>-3512</c:v>
                </c:pt>
                <c:pt idx="10">
                  <c:v>-2103</c:v>
                </c:pt>
                <c:pt idx="11">
                  <c:v>-1129</c:v>
                </c:pt>
                <c:pt idx="12">
                  <c:v>-597</c:v>
                </c:pt>
                <c:pt idx="13">
                  <c:v>-398</c:v>
                </c:pt>
                <c:pt idx="14">
                  <c:v>-256</c:v>
                </c:pt>
                <c:pt idx="15">
                  <c:v>-172</c:v>
                </c:pt>
                <c:pt idx="16">
                  <c:v>-75</c:v>
                </c:pt>
                <c:pt idx="17">
                  <c:v>-45</c:v>
                </c:pt>
                <c:pt idx="18">
                  <c:v>-18</c:v>
                </c:pt>
              </c:numCache>
            </c:numRef>
          </c:val>
        </c:ser>
        <c:ser>
          <c:idx val="0"/>
          <c:order val="1"/>
          <c:tx>
            <c:strRef>
              <c:f>'Piramide ZA34'!$M$25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 y más</c:v>
                </c:pt>
              </c:strCache>
            </c:strRef>
          </c:cat>
          <c:val>
            <c:numRef>
              <c:f>'Piramide ZA34'!$M$26:$M$44</c:f>
              <c:numCache>
                <c:ptCount val="19"/>
                <c:pt idx="0">
                  <c:v>887</c:v>
                </c:pt>
                <c:pt idx="1">
                  <c:v>2223</c:v>
                </c:pt>
                <c:pt idx="2">
                  <c:v>2417</c:v>
                </c:pt>
                <c:pt idx="3">
                  <c:v>2922</c:v>
                </c:pt>
                <c:pt idx="4">
                  <c:v>5176</c:v>
                </c:pt>
                <c:pt idx="5">
                  <c:v>7291</c:v>
                </c:pt>
                <c:pt idx="6">
                  <c:v>6694</c:v>
                </c:pt>
                <c:pt idx="7">
                  <c:v>5730</c:v>
                </c:pt>
                <c:pt idx="8">
                  <c:v>4155</c:v>
                </c:pt>
                <c:pt idx="9">
                  <c:v>3053</c:v>
                </c:pt>
                <c:pt idx="10">
                  <c:v>1946</c:v>
                </c:pt>
                <c:pt idx="11">
                  <c:v>1235</c:v>
                </c:pt>
                <c:pt idx="12">
                  <c:v>740</c:v>
                </c:pt>
                <c:pt idx="13">
                  <c:v>488</c:v>
                </c:pt>
                <c:pt idx="14">
                  <c:v>365</c:v>
                </c:pt>
                <c:pt idx="15">
                  <c:v>255</c:v>
                </c:pt>
                <c:pt idx="16">
                  <c:v>169</c:v>
                </c:pt>
                <c:pt idx="17">
                  <c:v>77</c:v>
                </c:pt>
                <c:pt idx="18">
                  <c:v>42</c:v>
                </c:pt>
              </c:numCache>
            </c:numRef>
          </c:val>
        </c:ser>
        <c:overlap val="100"/>
        <c:gapWidth val="20"/>
        <c:axId val="36062332"/>
        <c:axId val="56125533"/>
      </c:barChart>
      <c:catAx>
        <c:axId val="3606233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6062332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"/>
          <c:w val="1"/>
          <c:h val="0.87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AR41'!$L$26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AR41'!$K$27:$K$45</c:f>
              <c:strCache/>
            </c:strRef>
          </c:cat>
          <c:val>
            <c:numRef>
              <c:f>'Piramide AR41'!$L$27:$L$45</c:f>
              <c:numCache/>
            </c:numRef>
          </c:val>
        </c:ser>
        <c:ser>
          <c:idx val="0"/>
          <c:order val="1"/>
          <c:tx>
            <c:strRef>
              <c:f>'Piramide AR41'!$M$26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AR41'!$K$27:$K$45</c:f>
              <c:strCache/>
            </c:strRef>
          </c:cat>
          <c:val>
            <c:numRef>
              <c:f>'Piramide AR41'!$M$27:$M$45</c:f>
              <c:numCache/>
            </c:numRef>
          </c:val>
        </c:ser>
        <c:overlap val="100"/>
        <c:gapWidth val="20"/>
        <c:axId val="35367750"/>
        <c:axId val="49874295"/>
      </c:barChart>
      <c:catAx>
        <c:axId val="3536775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35367750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775"/>
          <c:y val="0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219075</xdr:rowOff>
    </xdr:from>
    <xdr:to>
      <xdr:col>6</xdr:col>
      <xdr:colOff>323850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7191375"/>
        <a:ext cx="546735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190500</xdr:rowOff>
    </xdr:from>
    <xdr:to>
      <xdr:col>5</xdr:col>
      <xdr:colOff>228600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162800"/>
        <a:ext cx="472440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jispa\Escritorio\Para%20actualiz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28094\extranjeros\WINDOWS\Escritorio\EXTRANJEROS%202005\extranjeros_padron%20publicacion%2005\tabulacion%20publicacion%202005\padron2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NP103"/>
      <sheetName val="mnp105"/>
      <sheetName val="mnp106"/>
      <sheetName val="mnp1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C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R1"/>
      <sheetName val="R2"/>
      <sheetName val="GRAFICO"/>
      <sheetName val="ma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B1" sqref="B1"/>
    </sheetView>
  </sheetViews>
  <sheetFormatPr defaultColWidth="12" defaultRowHeight="11.25"/>
  <cols>
    <col min="1" max="1" width="7" style="217" customWidth="1"/>
    <col min="2" max="2" width="7.66015625" style="217" customWidth="1"/>
    <col min="3" max="3" width="13.33203125" style="217" customWidth="1"/>
    <col min="4" max="4" width="14.83203125" style="217" customWidth="1"/>
    <col min="5" max="16384" width="13.33203125" style="217" customWidth="1"/>
  </cols>
  <sheetData>
    <row r="1" spans="1:8" s="215" customFormat="1" ht="15.75">
      <c r="A1" s="210" t="s">
        <v>337</v>
      </c>
      <c r="B1" s="211"/>
      <c r="C1" s="212"/>
      <c r="D1" s="213"/>
      <c r="E1" s="214"/>
      <c r="F1" s="214"/>
      <c r="G1" s="214"/>
      <c r="H1" s="213"/>
    </row>
    <row r="2" spans="2:8" s="215" customFormat="1" ht="12.75">
      <c r="B2" s="216" t="s">
        <v>338</v>
      </c>
      <c r="D2" s="211"/>
      <c r="E2" s="211"/>
      <c r="F2" s="211"/>
      <c r="G2" s="211"/>
      <c r="H2" s="211"/>
    </row>
    <row r="3" ht="12.75">
      <c r="B3" s="216" t="s">
        <v>397</v>
      </c>
    </row>
    <row r="4" ht="12.75">
      <c r="B4" s="216"/>
    </row>
    <row r="5" s="218" customFormat="1" ht="12.75"/>
    <row r="6" spans="1:2" s="220" customFormat="1" ht="12.75">
      <c r="A6" s="219"/>
      <c r="B6" s="220" t="s">
        <v>339</v>
      </c>
    </row>
    <row r="7" spans="2:7" s="221" customFormat="1" ht="15">
      <c r="B7" s="222" t="s">
        <v>340</v>
      </c>
      <c r="C7" s="222"/>
      <c r="D7" s="223"/>
      <c r="E7" s="220"/>
      <c r="F7" s="224"/>
      <c r="G7" s="224"/>
    </row>
    <row r="8" spans="3:6" s="218" customFormat="1" ht="12.75">
      <c r="C8" s="225" t="s">
        <v>341</v>
      </c>
      <c r="D8" s="226"/>
      <c r="E8" s="226"/>
      <c r="F8" s="226"/>
    </row>
    <row r="9" spans="3:6" s="218" customFormat="1" ht="12.75">
      <c r="C9" s="225" t="s">
        <v>41</v>
      </c>
      <c r="D9" s="226"/>
      <c r="E9" s="226"/>
      <c r="F9" s="226"/>
    </row>
    <row r="10" spans="3:6" s="218" customFormat="1" ht="12.75">
      <c r="C10" s="225" t="s">
        <v>3</v>
      </c>
      <c r="D10" s="226"/>
      <c r="E10" s="226"/>
      <c r="F10" s="226"/>
    </row>
    <row r="11" spans="3:6" s="218" customFormat="1" ht="13.5" customHeight="1">
      <c r="C11" s="225" t="s">
        <v>42</v>
      </c>
      <c r="D11" s="226"/>
      <c r="E11" s="226"/>
      <c r="F11" s="226"/>
    </row>
    <row r="12" s="218" customFormat="1" ht="12.75"/>
    <row r="13" spans="2:7" s="221" customFormat="1" ht="15">
      <c r="B13" s="222" t="s">
        <v>342</v>
      </c>
      <c r="C13" s="222"/>
      <c r="D13" s="222"/>
      <c r="E13" s="222"/>
      <c r="F13" s="220"/>
      <c r="G13" s="220"/>
    </row>
    <row r="14" spans="3:8" s="218" customFormat="1" ht="12.75">
      <c r="C14" s="223" t="s">
        <v>343</v>
      </c>
      <c r="D14" s="223" t="s">
        <v>344</v>
      </c>
      <c r="E14" s="223"/>
      <c r="F14" s="226"/>
      <c r="G14" s="226"/>
      <c r="H14" s="226"/>
    </row>
    <row r="15" spans="3:8" s="218" customFormat="1" ht="12.75">
      <c r="C15" s="223" t="s">
        <v>343</v>
      </c>
      <c r="D15" s="223" t="s">
        <v>345</v>
      </c>
      <c r="E15" s="223"/>
      <c r="F15" s="226"/>
      <c r="G15" s="226"/>
      <c r="H15" s="226"/>
    </row>
    <row r="16" spans="3:8" s="218" customFormat="1" ht="12.75">
      <c r="C16" s="223" t="s">
        <v>346</v>
      </c>
      <c r="D16" s="223"/>
      <c r="E16" s="223" t="s">
        <v>344</v>
      </c>
      <c r="F16" s="226"/>
      <c r="G16" s="226"/>
      <c r="H16" s="226"/>
    </row>
    <row r="17" spans="3:8" s="218" customFormat="1" ht="12.75">
      <c r="C17" s="223" t="s">
        <v>346</v>
      </c>
      <c r="D17" s="223"/>
      <c r="E17" s="223" t="s">
        <v>345</v>
      </c>
      <c r="F17" s="226"/>
      <c r="G17" s="226"/>
      <c r="H17" s="226"/>
    </row>
    <row r="18" spans="1:4" s="218" customFormat="1" ht="15.75">
      <c r="A18" s="227"/>
      <c r="B18" s="227"/>
      <c r="C18" s="228"/>
      <c r="D18" s="227"/>
    </row>
    <row r="19" spans="2:9" s="221" customFormat="1" ht="15">
      <c r="B19" s="222" t="s">
        <v>347</v>
      </c>
      <c r="C19" s="222"/>
      <c r="D19" s="222"/>
      <c r="E19" s="229"/>
      <c r="F19" s="220"/>
      <c r="G19" s="220"/>
      <c r="H19" s="220"/>
      <c r="I19" s="220"/>
    </row>
    <row r="20" spans="3:8" s="218" customFormat="1" ht="12.75">
      <c r="C20" s="223" t="s">
        <v>343</v>
      </c>
      <c r="D20" s="223" t="s">
        <v>344</v>
      </c>
      <c r="E20" s="223"/>
      <c r="F20" s="226"/>
      <c r="G20" s="226"/>
      <c r="H20" s="226"/>
    </row>
    <row r="21" spans="3:8" s="218" customFormat="1" ht="12.75">
      <c r="C21" s="230" t="s">
        <v>343</v>
      </c>
      <c r="D21" s="230" t="s">
        <v>345</v>
      </c>
      <c r="E21" s="223"/>
      <c r="F21" s="226"/>
      <c r="G21" s="226"/>
      <c r="H21" s="226"/>
    </row>
    <row r="22" spans="3:8" s="218" customFormat="1" ht="12.75">
      <c r="C22" s="223" t="s">
        <v>346</v>
      </c>
      <c r="D22" s="223"/>
      <c r="E22" s="223" t="s">
        <v>344</v>
      </c>
      <c r="F22" s="226"/>
      <c r="G22" s="226"/>
      <c r="H22" s="226"/>
    </row>
    <row r="23" spans="3:8" s="218" customFormat="1" ht="12.75">
      <c r="C23" s="223" t="s">
        <v>346</v>
      </c>
      <c r="D23" s="223"/>
      <c r="E23" s="223" t="s">
        <v>345</v>
      </c>
      <c r="F23" s="223"/>
      <c r="G23" s="226"/>
      <c r="H23" s="226"/>
    </row>
    <row r="24" spans="3:13" s="218" customFormat="1" ht="12.75">
      <c r="C24" s="223" t="s">
        <v>348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</row>
    <row r="25" spans="1:7" s="218" customFormat="1" ht="15.75">
      <c r="A25" s="227"/>
      <c r="B25" s="227"/>
      <c r="C25" s="228"/>
      <c r="D25" s="227"/>
      <c r="E25" s="227"/>
      <c r="F25" s="227"/>
      <c r="G25" s="227"/>
    </row>
    <row r="26" spans="2:8" s="221" customFormat="1" ht="15">
      <c r="B26" s="222" t="s">
        <v>349</v>
      </c>
      <c r="C26" s="222"/>
      <c r="D26" s="222"/>
      <c r="E26" s="229"/>
      <c r="F26" s="220"/>
      <c r="G26" s="220"/>
      <c r="H26" s="220"/>
    </row>
    <row r="27" spans="1:11" s="218" customFormat="1" ht="12.75">
      <c r="A27" s="219"/>
      <c r="B27" s="226"/>
      <c r="C27" s="223" t="s">
        <v>350</v>
      </c>
      <c r="D27" s="223"/>
      <c r="E27" s="223"/>
      <c r="F27" s="223"/>
      <c r="G27" s="223"/>
      <c r="H27" s="223"/>
      <c r="I27" s="223"/>
      <c r="J27" s="223"/>
      <c r="K27" s="225"/>
    </row>
    <row r="28" spans="2:11" s="218" customFormat="1" ht="12.75">
      <c r="B28" s="226"/>
      <c r="C28" s="223" t="s">
        <v>343</v>
      </c>
      <c r="D28" s="223" t="s">
        <v>344</v>
      </c>
      <c r="E28" s="231"/>
      <c r="F28" s="231"/>
      <c r="G28" s="226"/>
      <c r="H28" s="231"/>
      <c r="I28" s="231"/>
      <c r="J28" s="231"/>
      <c r="K28" s="226"/>
    </row>
    <row r="29" spans="2:11" s="218" customFormat="1" ht="12.75">
      <c r="B29" s="226"/>
      <c r="C29" s="223" t="s">
        <v>343</v>
      </c>
      <c r="D29" s="223" t="s">
        <v>345</v>
      </c>
      <c r="E29" s="231"/>
      <c r="F29" s="226"/>
      <c r="G29" s="226"/>
      <c r="H29" s="226"/>
      <c r="I29" s="226"/>
      <c r="J29" s="226"/>
      <c r="K29" s="226"/>
    </row>
    <row r="30" s="218" customFormat="1" ht="12.75"/>
    <row r="32" spans="1:2" s="220" customFormat="1" ht="12.75">
      <c r="A32" s="219"/>
      <c r="B32" s="220" t="s">
        <v>351</v>
      </c>
    </row>
    <row r="33" spans="2:5" s="224" customFormat="1" ht="15">
      <c r="B33" s="232" t="s">
        <v>340</v>
      </c>
      <c r="C33" s="232"/>
      <c r="D33" s="232"/>
      <c r="E33" s="220"/>
    </row>
    <row r="34" spans="3:6" s="218" customFormat="1" ht="12.75">
      <c r="C34" s="223" t="s">
        <v>341</v>
      </c>
      <c r="D34" s="226"/>
      <c r="E34" s="226"/>
      <c r="F34" s="226"/>
    </row>
    <row r="35" spans="3:6" s="218" customFormat="1" ht="12.75">
      <c r="C35" s="223" t="s">
        <v>41</v>
      </c>
      <c r="D35" s="226"/>
      <c r="E35" s="226"/>
      <c r="F35" s="226"/>
    </row>
    <row r="36" spans="3:6" s="218" customFormat="1" ht="12.75">
      <c r="C36" s="223" t="s">
        <v>3</v>
      </c>
      <c r="D36" s="226"/>
      <c r="E36" s="226"/>
      <c r="F36" s="226"/>
    </row>
    <row r="37" spans="3:6" s="218" customFormat="1" ht="13.5" customHeight="1">
      <c r="C37" s="223" t="s">
        <v>42</v>
      </c>
      <c r="D37" s="226"/>
      <c r="E37" s="226"/>
      <c r="F37" s="226"/>
    </row>
    <row r="38" s="218" customFormat="1" ht="12.75"/>
    <row r="39" spans="2:9" s="224" customFormat="1" ht="15">
      <c r="B39" s="232" t="s">
        <v>352</v>
      </c>
      <c r="C39" s="232"/>
      <c r="D39" s="232"/>
      <c r="E39" s="232"/>
      <c r="F39" s="220"/>
      <c r="G39" s="220"/>
      <c r="H39" s="220"/>
      <c r="I39" s="220"/>
    </row>
    <row r="40" spans="3:8" s="218" customFormat="1" ht="12.75">
      <c r="C40" s="230" t="s">
        <v>343</v>
      </c>
      <c r="D40" s="230" t="s">
        <v>344</v>
      </c>
      <c r="E40" s="223"/>
      <c r="F40" s="226"/>
      <c r="G40" s="226"/>
      <c r="H40" s="226"/>
    </row>
    <row r="41" spans="3:8" s="218" customFormat="1" ht="12.75">
      <c r="C41" s="230" t="s">
        <v>343</v>
      </c>
      <c r="D41" s="230" t="s">
        <v>345</v>
      </c>
      <c r="E41" s="223"/>
      <c r="F41" s="226"/>
      <c r="G41" s="226"/>
      <c r="H41" s="226"/>
    </row>
    <row r="42" spans="3:13" s="218" customFormat="1" ht="12.75">
      <c r="C42" s="230" t="s">
        <v>353</v>
      </c>
      <c r="D42" s="230"/>
      <c r="E42" s="230"/>
      <c r="F42" s="230"/>
      <c r="G42" s="230"/>
      <c r="H42" s="230"/>
      <c r="I42" s="230"/>
      <c r="J42" s="230"/>
      <c r="K42" s="230"/>
      <c r="L42" s="230"/>
      <c r="M42"/>
    </row>
    <row r="43" spans="1:7" s="218" customFormat="1" ht="15.75">
      <c r="A43" s="227"/>
      <c r="B43" s="227"/>
      <c r="C43" s="228"/>
      <c r="D43" s="227"/>
      <c r="E43" s="227"/>
      <c r="F43" s="227"/>
      <c r="G43" s="227"/>
    </row>
    <row r="44" spans="2:8" s="224" customFormat="1" ht="15">
      <c r="B44" s="232" t="s">
        <v>349</v>
      </c>
      <c r="C44" s="232"/>
      <c r="D44" s="232"/>
      <c r="E44" s="229"/>
      <c r="F44" s="220"/>
      <c r="G44" s="220"/>
      <c r="H44" s="220"/>
    </row>
    <row r="45" spans="1:11" s="218" customFormat="1" ht="12.75">
      <c r="A45" s="219"/>
      <c r="B45" s="226"/>
      <c r="C45" s="233" t="s">
        <v>354</v>
      </c>
      <c r="D45" s="230"/>
      <c r="E45" s="230"/>
      <c r="F45" s="230"/>
      <c r="G45" s="230"/>
      <c r="H45" s="230"/>
      <c r="I45" s="230"/>
      <c r="J45" s="230"/>
      <c r="K45"/>
    </row>
    <row r="46" spans="2:11" s="218" customFormat="1" ht="12.75">
      <c r="B46" s="226"/>
      <c r="C46" s="230" t="s">
        <v>343</v>
      </c>
      <c r="D46" s="230" t="s">
        <v>344</v>
      </c>
      <c r="E46" s="231"/>
      <c r="F46" s="231"/>
      <c r="G46" s="226"/>
      <c r="H46" s="231"/>
      <c r="I46" s="231"/>
      <c r="J46" s="231"/>
      <c r="K46" s="226"/>
    </row>
    <row r="47" spans="2:11" s="218" customFormat="1" ht="12.75">
      <c r="B47" s="226"/>
      <c r="C47" s="230" t="s">
        <v>343</v>
      </c>
      <c r="D47" s="230" t="s">
        <v>345</v>
      </c>
      <c r="E47" s="231"/>
      <c r="F47" s="226"/>
      <c r="G47" s="226"/>
      <c r="H47" s="226"/>
      <c r="I47" s="226"/>
      <c r="J47" s="226"/>
      <c r="K47" s="226"/>
    </row>
    <row r="50" spans="1:2" s="220" customFormat="1" ht="12.75">
      <c r="A50" s="219"/>
      <c r="B50" s="220" t="s">
        <v>355</v>
      </c>
    </row>
    <row r="51" spans="2:5" s="224" customFormat="1" ht="15">
      <c r="B51" s="232" t="s">
        <v>340</v>
      </c>
      <c r="C51" s="232"/>
      <c r="D51" s="234"/>
      <c r="E51" s="220"/>
    </row>
    <row r="52" spans="3:6" s="218" customFormat="1" ht="12.75">
      <c r="C52" s="223" t="s">
        <v>341</v>
      </c>
      <c r="D52" s="226"/>
      <c r="E52" s="226"/>
      <c r="F52" s="226"/>
    </row>
    <row r="53" spans="3:6" s="218" customFormat="1" ht="12.75">
      <c r="C53" s="223" t="s">
        <v>41</v>
      </c>
      <c r="D53" s="226"/>
      <c r="E53" s="226"/>
      <c r="F53" s="226"/>
    </row>
    <row r="54" spans="3:6" s="218" customFormat="1" ht="12.75">
      <c r="C54" s="223" t="s">
        <v>3</v>
      </c>
      <c r="D54" s="226"/>
      <c r="E54" s="226"/>
      <c r="F54" s="226"/>
    </row>
    <row r="55" spans="3:6" s="218" customFormat="1" ht="13.5" customHeight="1">
      <c r="C55" s="223" t="s">
        <v>42</v>
      </c>
      <c r="D55" s="226"/>
      <c r="E55" s="226"/>
      <c r="F55" s="226"/>
    </row>
    <row r="56" s="218" customFormat="1" ht="12.75"/>
    <row r="57" spans="2:9" s="224" customFormat="1" ht="15">
      <c r="B57" s="232" t="s">
        <v>356</v>
      </c>
      <c r="C57" s="232"/>
      <c r="D57" s="232"/>
      <c r="E57" s="234"/>
      <c r="F57" s="220"/>
      <c r="G57" s="220"/>
      <c r="H57" s="220"/>
      <c r="I57" s="220"/>
    </row>
    <row r="58" spans="3:8" s="218" customFormat="1" ht="12.75">
      <c r="C58" s="230" t="s">
        <v>357</v>
      </c>
      <c r="D58" s="230"/>
      <c r="E58" s="223"/>
      <c r="F58" s="226"/>
      <c r="G58" s="226"/>
      <c r="H58" s="226"/>
    </row>
    <row r="59" spans="3:8" s="218" customFormat="1" ht="12.75">
      <c r="C59" s="230" t="s">
        <v>344</v>
      </c>
      <c r="D59" s="230"/>
      <c r="E59" s="223"/>
      <c r="F59" s="226"/>
      <c r="G59" s="226"/>
      <c r="H59" s="226"/>
    </row>
    <row r="60" spans="3:13" s="218" customFormat="1" ht="12.75">
      <c r="C60" s="230" t="s">
        <v>345</v>
      </c>
      <c r="D60" s="230"/>
      <c r="E60" s="230"/>
      <c r="F60" s="230"/>
      <c r="G60" s="230"/>
      <c r="H60" s="230"/>
      <c r="I60" s="230"/>
      <c r="J60" s="230"/>
      <c r="K60" s="230"/>
      <c r="L60" s="230"/>
      <c r="M60"/>
    </row>
    <row r="61" spans="1:7" s="218" customFormat="1" ht="15.75">
      <c r="A61" s="227"/>
      <c r="B61" s="227"/>
      <c r="C61" s="228"/>
      <c r="D61" s="227"/>
      <c r="E61" s="227"/>
      <c r="F61" s="227"/>
      <c r="G61" s="227"/>
    </row>
    <row r="62" spans="2:8" s="224" customFormat="1" ht="15">
      <c r="B62" s="232" t="s">
        <v>358</v>
      </c>
      <c r="C62" s="232"/>
      <c r="D62" s="232"/>
      <c r="E62" s="229"/>
      <c r="F62" s="220"/>
      <c r="G62" s="220"/>
      <c r="H62" s="220"/>
    </row>
    <row r="63" spans="1:11" s="218" customFormat="1" ht="12.75">
      <c r="A63" s="219"/>
      <c r="B63" s="226"/>
      <c r="C63" s="230" t="s">
        <v>357</v>
      </c>
      <c r="D63"/>
      <c r="E63"/>
      <c r="F63"/>
      <c r="G63"/>
      <c r="H63"/>
      <c r="I63"/>
      <c r="J63"/>
      <c r="K63"/>
    </row>
    <row r="64" spans="2:11" s="218" customFormat="1" ht="12.75">
      <c r="B64" s="226"/>
      <c r="C64" s="230" t="s">
        <v>344</v>
      </c>
      <c r="D64" s="230"/>
      <c r="E64" s="231"/>
      <c r="F64" s="231"/>
      <c r="G64" s="226"/>
      <c r="H64" s="231"/>
      <c r="I64" s="231"/>
      <c r="J64" s="231"/>
      <c r="K64" s="226"/>
    </row>
    <row r="65" spans="2:11" s="218" customFormat="1" ht="12.75">
      <c r="B65" s="226"/>
      <c r="C65" s="230" t="s">
        <v>345</v>
      </c>
      <c r="D65" s="230"/>
      <c r="E65" s="231"/>
      <c r="F65" s="226"/>
      <c r="G65" s="226"/>
      <c r="H65" s="226"/>
      <c r="I65" s="226"/>
      <c r="J65" s="226"/>
      <c r="K65" s="226"/>
    </row>
  </sheetData>
  <hyperlinks>
    <hyperlink ref="C8" location="'Piramide AR'!A1" display="Aragón"/>
    <hyperlink ref="C9" location="'Piramide HU'!A1" display="Huesca"/>
    <hyperlink ref="C10" location="'Piramide TE'!A1" display="Teruel"/>
    <hyperlink ref="C11" location="'Piramide ZA'!A1" display="Zaragoza"/>
    <hyperlink ref="D14" location="'nacidos-2'!A6" display="(% verticales)"/>
    <hyperlink ref="C15:D15" location="'nacidos-2'!A31" display="por sexo"/>
    <hyperlink ref="C14:D14" location="'nacidos-2'!A6" display="por sexo"/>
    <hyperlink ref="D15" location="'nacidos-2'!A34" display="(% horizontales)"/>
    <hyperlink ref="B7:C7" location="'Piramide AR'!A1" display="Pirámide de población: "/>
    <hyperlink ref="B7" location="indice!B6" display="Pirámide de población: "/>
    <hyperlink ref="B13:E13" location="indice!C15" display="Según Comunidad Autónoma de residencia"/>
    <hyperlink ref="C14:E14" location="pag13!A1" display="por sexo"/>
    <hyperlink ref="C15:E15" location="pag14!A1" display="por sexo"/>
    <hyperlink ref="E16" location="pag14!A1" display="por grupos de edad"/>
    <hyperlink ref="E17" location="pag15!A1" display="por grupos de edad"/>
    <hyperlink ref="C16:E16" location="pag15!A1" display="por provincia de residencia"/>
    <hyperlink ref="C17:E17" location="pag16!A1" display="por provincia de residencia"/>
    <hyperlink ref="B19:E19" location="indice!C17" display="Según Comunidad Autónoma de residencia"/>
    <hyperlink ref="D20" location="'nacidos-2'!A6" display="(% verticales)"/>
    <hyperlink ref="C20:D20" location="'pag 17'!A1" display="por sexo"/>
    <hyperlink ref="E22" location="pag14!A1" display="por grupos de edad"/>
    <hyperlink ref="E23" location="pag15!A1" display="por grupos de edad"/>
    <hyperlink ref="C22:E22" location="'pag 21'!A1" display="por provincia de residencia"/>
    <hyperlink ref="C23:E23" location="pag19!A1" display="por provincia de nacimiento"/>
    <hyperlink ref="B19" location="indice!C25" display="Según Provincia de residencia"/>
    <hyperlink ref="C27:K27" location="'pag 39'!A1" display="Relación entre los nacidos en Aragón residentes en otra Comunidad Autónoma y la población residente en Aragón"/>
    <hyperlink ref="D28" location="'pag 37'!A1" display="por grupos de edad"/>
    <hyperlink ref="D29" location="'pag 37'!A1" display="por grupos de edad"/>
    <hyperlink ref="C28:D28" location="'pag 27'!A1" display="por sexo"/>
    <hyperlink ref="C29:D29" location="'pag 28'!A1" display="por sexo"/>
    <hyperlink ref="B7:D7" location="indice!C8" display="Pirámide de población"/>
    <hyperlink ref="B13" location="indice!C14" display="Según Comunidad Autónoma de nacimiento"/>
    <hyperlink ref="B19:D19" location="indice!C20" display="Según Provincia de nacimiento"/>
    <hyperlink ref="B26:D26" location="indice!C27" display="Según Comarca de residencia"/>
    <hyperlink ref="C23:F23" location="'pag 23'!A1" display="por provincia de residencia"/>
    <hyperlink ref="C24:M24" location="'pag 25'!A1" display="relación entre los residentes en Aragón nacidos en otra Comunidad Autónoma y la población residente, según provincia de residencia por sexo."/>
    <hyperlink ref="C27:J27" location="'pag 26'!A1" display="relación entre los nacidos en otra Comunidad Autónoma residentes en Aragón y la población residente por sexo"/>
    <hyperlink ref="C34" location="'Piramide AR31'!A1" display="Aragón"/>
    <hyperlink ref="C35" location="'Piramide HU32'!A1" display="Huesca"/>
    <hyperlink ref="C36" location="'Piramide TE33'!A1" display="Teruel"/>
    <hyperlink ref="C37" location="'Piramide ZA34'!A1" display="Zaragoza"/>
    <hyperlink ref="B33:C33" location="indice!C34" display="Pirámide de población"/>
    <hyperlink ref="B33" location="indice!B6" display="Pirámide de población: "/>
    <hyperlink ref="B33:D33" location="indice!C34" display="Pirámide de población"/>
    <hyperlink ref="B39:E39" location="indice!C40" display="Según Provincia de residencia"/>
    <hyperlink ref="C40:D40" location="'35'!A1" display="por sexo"/>
    <hyperlink ref="C42:J42" location="'35'!A30" display="relación entre los residentes en Aragón nacidos en el extranjero y la población residente, según provincia de residencia por sexo."/>
    <hyperlink ref="B44:D44" location="indice!C45" display="Según Comarca de residencia"/>
    <hyperlink ref="C45" location="'36'!A1" display="relación entre los nacidos en el extranjero y la población residente, según comarca de residencia por sexo"/>
    <hyperlink ref="C45:J45" location="'36'!A1" display="relación entre los nacidos en el extranjero y la población residente, según comarca de residencia por sexo"/>
    <hyperlink ref="C46:D46" location="'37'!A1" display="por sexo"/>
    <hyperlink ref="C47:D47" location="'38'!A1" display="por sexo"/>
    <hyperlink ref="C52" location="'Piramide AR41'!A1" display="Aragón"/>
    <hyperlink ref="C53" location="'Piramide HU42'!A1" display="Huesca"/>
    <hyperlink ref="C54" location="'Piramide TE43'!A1" display="Teruel"/>
    <hyperlink ref="C55" location="'Piramide ZA44'!A1" display="Zaragoza"/>
    <hyperlink ref="C64:D64" location="'37'!A1" display="por sexo"/>
    <hyperlink ref="C65:D65" location="'38'!A1" display="por sexo"/>
    <hyperlink ref="C21:D21" location="'pag 19'!A1" display="por sexo"/>
    <hyperlink ref="B51:C51" location="indice!C52" display="Pirámide de población"/>
    <hyperlink ref="B57:D57" location="indice!C58" display="Según Provincia de residencia"/>
    <hyperlink ref="C58" location="'45'!A1" display="Datos absolutos"/>
    <hyperlink ref="C59" location="'48'!A1" display="(% verticales)"/>
    <hyperlink ref="C60" location="'48'!A20" display="(% horizontales)"/>
    <hyperlink ref="B62:D62" location="indice!C63" display="Según sexo y país de nacimiento"/>
    <hyperlink ref="C65" location="'52'!A20" display="(% horizontales)"/>
    <hyperlink ref="C64" location="'52'!A1" display="(% verticales)"/>
    <hyperlink ref="C63" location="'49'!A1" display="Datos absolutos"/>
    <hyperlink ref="C41:D41" location="'35'!A12" display="por sexo"/>
  </hyperlinks>
  <printOptions/>
  <pageMargins left="0.3937007874015748" right="0.75" top="1.1811023622047245" bottom="1" header="0" footer="0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</cols>
  <sheetData>
    <row r="1" spans="1:7" s="2" customFormat="1" ht="39.75" customHeight="1">
      <c r="A1" s="385" t="s">
        <v>417</v>
      </c>
      <c r="B1" s="386"/>
      <c r="C1" s="386"/>
      <c r="D1" s="386"/>
      <c r="E1" s="386"/>
      <c r="F1" s="386"/>
      <c r="G1" s="386"/>
    </row>
    <row r="2" spans="1:7" s="32" customFormat="1" ht="18" customHeight="1">
      <c r="A2" s="9" t="s">
        <v>26</v>
      </c>
      <c r="B2" s="1"/>
      <c r="C2" s="1"/>
      <c r="D2" s="1"/>
      <c r="E2" s="1"/>
      <c r="F2" s="1"/>
      <c r="G2" s="1"/>
    </row>
    <row r="3" spans="1:7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</row>
    <row r="4" spans="1:7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</row>
    <row r="5" spans="1:7" s="13" customFormat="1" ht="15" customHeight="1">
      <c r="A5" s="11" t="s">
        <v>6</v>
      </c>
      <c r="B5" s="12">
        <f>D5+F5</f>
        <v>193821</v>
      </c>
      <c r="C5" s="12">
        <f aca="true" t="shared" si="0" ref="C5:C40">B5/$B$5*100</f>
        <v>100</v>
      </c>
      <c r="D5" s="12">
        <f>SUM(D6:D40)+SUM('pag 18'!D5:D18)</f>
        <v>93507</v>
      </c>
      <c r="E5" s="12">
        <f aca="true" t="shared" si="1" ref="E5:E40">D5/$D$5*100</f>
        <v>100</v>
      </c>
      <c r="F5" s="12">
        <f>SUM(F6:F40)+SUM('pag 18'!F5:F18)</f>
        <v>100314</v>
      </c>
      <c r="G5" s="12">
        <f aca="true" t="shared" si="2" ref="G5:G40">F5/$F$5*100</f>
        <v>100</v>
      </c>
    </row>
    <row r="6" spans="1:7" ht="15" customHeight="1">
      <c r="A6" s="14" t="s">
        <v>43</v>
      </c>
      <c r="B6" s="18">
        <f>D6+F6</f>
        <v>1120</v>
      </c>
      <c r="C6" s="50">
        <f t="shared" si="0"/>
        <v>0.577852761052724</v>
      </c>
      <c r="D6" s="18">
        <v>552</v>
      </c>
      <c r="E6" s="50">
        <f t="shared" si="1"/>
        <v>0.590330135711765</v>
      </c>
      <c r="F6" s="18">
        <v>568</v>
      </c>
      <c r="G6" s="50">
        <f t="shared" si="2"/>
        <v>0.5662220627230496</v>
      </c>
    </row>
    <row r="7" spans="1:7" ht="15" customHeight="1">
      <c r="A7" s="14" t="s">
        <v>44</v>
      </c>
      <c r="B7" s="18">
        <f aca="true" t="shared" si="3" ref="B7:B40">D7+F7</f>
        <v>1751</v>
      </c>
      <c r="C7" s="50">
        <f t="shared" si="0"/>
        <v>0.9034108791101068</v>
      </c>
      <c r="D7" s="18">
        <v>874</v>
      </c>
      <c r="E7" s="50">
        <f t="shared" si="1"/>
        <v>0.9346893815436278</v>
      </c>
      <c r="F7" s="18">
        <v>877</v>
      </c>
      <c r="G7" s="50">
        <f t="shared" si="2"/>
        <v>0.8742548398030184</v>
      </c>
    </row>
    <row r="8" spans="1:7" ht="15" customHeight="1">
      <c r="A8" s="14" t="s">
        <v>45</v>
      </c>
      <c r="B8" s="18">
        <f t="shared" si="3"/>
        <v>1533</v>
      </c>
      <c r="C8" s="50">
        <f t="shared" si="0"/>
        <v>0.7909359666909157</v>
      </c>
      <c r="D8" s="18">
        <v>774</v>
      </c>
      <c r="E8" s="50">
        <f t="shared" si="1"/>
        <v>0.8277455163784528</v>
      </c>
      <c r="F8" s="18">
        <v>759</v>
      </c>
      <c r="G8" s="50">
        <f t="shared" si="2"/>
        <v>0.7566242000119625</v>
      </c>
    </row>
    <row r="9" spans="1:7" ht="15" customHeight="1">
      <c r="A9" s="14" t="s">
        <v>46</v>
      </c>
      <c r="B9" s="18">
        <f t="shared" si="3"/>
        <v>1614</v>
      </c>
      <c r="C9" s="50">
        <f t="shared" si="0"/>
        <v>0.8327271038741932</v>
      </c>
      <c r="D9" s="18">
        <v>757</v>
      </c>
      <c r="E9" s="50">
        <f t="shared" si="1"/>
        <v>0.8095650593003733</v>
      </c>
      <c r="F9" s="18">
        <v>857</v>
      </c>
      <c r="G9" s="50">
        <f t="shared" si="2"/>
        <v>0.8543174432282632</v>
      </c>
    </row>
    <row r="10" spans="1:7" ht="15" customHeight="1">
      <c r="A10" s="14" t="s">
        <v>47</v>
      </c>
      <c r="B10" s="18">
        <f t="shared" si="3"/>
        <v>1134</v>
      </c>
      <c r="C10" s="50">
        <f t="shared" si="0"/>
        <v>0.585075920565883</v>
      </c>
      <c r="D10" s="18">
        <v>561</v>
      </c>
      <c r="E10" s="50">
        <f t="shared" si="1"/>
        <v>0.5999550835766306</v>
      </c>
      <c r="F10" s="18">
        <v>573</v>
      </c>
      <c r="G10" s="50">
        <f t="shared" si="2"/>
        <v>0.5712064118667384</v>
      </c>
    </row>
    <row r="11" spans="1:7" ht="22.5" customHeight="1">
      <c r="A11" s="17" t="s">
        <v>48</v>
      </c>
      <c r="B11" s="18">
        <f t="shared" si="3"/>
        <v>5428</v>
      </c>
      <c r="C11" s="50">
        <f t="shared" si="0"/>
        <v>2.8005221312448083</v>
      </c>
      <c r="D11" s="18">
        <v>2677</v>
      </c>
      <c r="E11" s="50">
        <f t="shared" si="1"/>
        <v>2.8628872704717296</v>
      </c>
      <c r="F11" s="18">
        <v>2751</v>
      </c>
      <c r="G11" s="50">
        <f t="shared" si="2"/>
        <v>2.742388898857587</v>
      </c>
    </row>
    <row r="12" spans="1:7" ht="15" customHeight="1">
      <c r="A12" s="17" t="s">
        <v>49</v>
      </c>
      <c r="B12" s="18">
        <f t="shared" si="3"/>
        <v>1000</v>
      </c>
      <c r="C12" s="50">
        <f t="shared" si="0"/>
        <v>0.5159399652256463</v>
      </c>
      <c r="D12" s="18">
        <v>510</v>
      </c>
      <c r="E12" s="50">
        <f t="shared" si="1"/>
        <v>0.5454137123423914</v>
      </c>
      <c r="F12" s="18">
        <v>490</v>
      </c>
      <c r="G12" s="50">
        <f t="shared" si="2"/>
        <v>0.4884662160815041</v>
      </c>
    </row>
    <row r="13" spans="1:7" ht="15" customHeight="1">
      <c r="A13" s="17" t="s">
        <v>50</v>
      </c>
      <c r="B13" s="18">
        <f t="shared" si="3"/>
        <v>21987</v>
      </c>
      <c r="C13" s="50">
        <f t="shared" si="0"/>
        <v>11.343972015416286</v>
      </c>
      <c r="D13" s="18">
        <v>10871</v>
      </c>
      <c r="E13" s="50">
        <f t="shared" si="1"/>
        <v>11.625867582106153</v>
      </c>
      <c r="F13" s="18">
        <v>11116</v>
      </c>
      <c r="G13" s="50">
        <f t="shared" si="2"/>
        <v>11.081205016248978</v>
      </c>
    </row>
    <row r="14" spans="1:7" ht="15" customHeight="1">
      <c r="A14" s="17" t="s">
        <v>51</v>
      </c>
      <c r="B14" s="18">
        <f t="shared" si="3"/>
        <v>4418</v>
      </c>
      <c r="C14" s="50">
        <f t="shared" si="0"/>
        <v>2.2794227663669053</v>
      </c>
      <c r="D14" s="18">
        <v>2045</v>
      </c>
      <c r="E14" s="50">
        <f t="shared" si="1"/>
        <v>2.1870020426278245</v>
      </c>
      <c r="F14" s="18">
        <v>2373</v>
      </c>
      <c r="G14" s="50">
        <f t="shared" si="2"/>
        <v>2.3655721035947126</v>
      </c>
    </row>
    <row r="15" spans="1:7" ht="15" customHeight="1">
      <c r="A15" s="17" t="s">
        <v>52</v>
      </c>
      <c r="B15" s="18">
        <f t="shared" si="3"/>
        <v>2902</v>
      </c>
      <c r="C15" s="50">
        <f t="shared" si="0"/>
        <v>1.4972577790848258</v>
      </c>
      <c r="D15" s="18">
        <v>1507</v>
      </c>
      <c r="E15" s="50">
        <f t="shared" si="1"/>
        <v>1.6116440480391843</v>
      </c>
      <c r="F15" s="18">
        <v>1395</v>
      </c>
      <c r="G15" s="50">
        <f t="shared" si="2"/>
        <v>1.39063341108918</v>
      </c>
    </row>
    <row r="16" spans="1:7" ht="15" customHeight="1">
      <c r="A16" s="17" t="s">
        <v>53</v>
      </c>
      <c r="B16" s="18">
        <f t="shared" si="3"/>
        <v>2612</v>
      </c>
      <c r="C16" s="50">
        <f t="shared" si="0"/>
        <v>1.3476351891693883</v>
      </c>
      <c r="D16" s="18">
        <v>1333</v>
      </c>
      <c r="E16" s="50">
        <f t="shared" si="1"/>
        <v>1.42556172265178</v>
      </c>
      <c r="F16" s="18">
        <v>1279</v>
      </c>
      <c r="G16" s="50">
        <f t="shared" si="2"/>
        <v>1.2749965109555994</v>
      </c>
    </row>
    <row r="17" spans="1:7" ht="22.5" customHeight="1">
      <c r="A17" s="17" t="s">
        <v>54</v>
      </c>
      <c r="B17" s="18">
        <f t="shared" si="3"/>
        <v>2795</v>
      </c>
      <c r="C17" s="50">
        <f t="shared" si="0"/>
        <v>1.4420522028056815</v>
      </c>
      <c r="D17" s="18">
        <v>1369</v>
      </c>
      <c r="E17" s="50">
        <f t="shared" si="1"/>
        <v>1.464061514111243</v>
      </c>
      <c r="F17" s="18">
        <v>1426</v>
      </c>
      <c r="G17" s="50">
        <f t="shared" si="2"/>
        <v>1.4215363757800505</v>
      </c>
    </row>
    <row r="18" spans="1:7" ht="15" customHeight="1">
      <c r="A18" s="17" t="s">
        <v>55</v>
      </c>
      <c r="B18" s="18">
        <f t="shared" si="3"/>
        <v>3551</v>
      </c>
      <c r="C18" s="50">
        <f t="shared" si="0"/>
        <v>1.8321028165162703</v>
      </c>
      <c r="D18" s="18">
        <v>1768</v>
      </c>
      <c r="E18" s="50">
        <f t="shared" si="1"/>
        <v>1.8907675361202902</v>
      </c>
      <c r="F18" s="18">
        <v>1783</v>
      </c>
      <c r="G18" s="50">
        <f t="shared" si="2"/>
        <v>1.7774189046394322</v>
      </c>
    </row>
    <row r="19" spans="1:7" ht="15" customHeight="1">
      <c r="A19" s="17" t="s">
        <v>56</v>
      </c>
      <c r="B19" s="18">
        <f t="shared" si="3"/>
        <v>6494</v>
      </c>
      <c r="C19" s="50">
        <f t="shared" si="0"/>
        <v>3.3505141341753477</v>
      </c>
      <c r="D19" s="18">
        <v>3127</v>
      </c>
      <c r="E19" s="50">
        <f t="shared" si="1"/>
        <v>3.344134663715016</v>
      </c>
      <c r="F19" s="18">
        <v>3367</v>
      </c>
      <c r="G19" s="50">
        <f t="shared" si="2"/>
        <v>3.3564607133600495</v>
      </c>
    </row>
    <row r="20" spans="1:7" ht="15" customHeight="1">
      <c r="A20" s="17" t="s">
        <v>57</v>
      </c>
      <c r="B20" s="18">
        <f t="shared" si="3"/>
        <v>1728</v>
      </c>
      <c r="C20" s="50">
        <f t="shared" si="0"/>
        <v>0.8915442599099168</v>
      </c>
      <c r="D20" s="18">
        <v>893</v>
      </c>
      <c r="E20" s="50">
        <f t="shared" si="1"/>
        <v>0.955008715925011</v>
      </c>
      <c r="F20" s="18">
        <v>835</v>
      </c>
      <c r="G20" s="50">
        <f t="shared" si="2"/>
        <v>0.8323863069960324</v>
      </c>
    </row>
    <row r="21" spans="1:7" ht="15" customHeight="1">
      <c r="A21" s="17" t="s">
        <v>58</v>
      </c>
      <c r="B21" s="18">
        <f t="shared" si="3"/>
        <v>2450</v>
      </c>
      <c r="C21" s="50">
        <f t="shared" si="0"/>
        <v>1.2640529148028334</v>
      </c>
      <c r="D21" s="18">
        <v>1205</v>
      </c>
      <c r="E21" s="50">
        <f t="shared" si="1"/>
        <v>1.2886735752403562</v>
      </c>
      <c r="F21" s="18">
        <v>1245</v>
      </c>
      <c r="G21" s="50">
        <f t="shared" si="2"/>
        <v>1.2411029367785156</v>
      </c>
    </row>
    <row r="22" spans="1:7" ht="15" customHeight="1">
      <c r="A22" s="17" t="s">
        <v>59</v>
      </c>
      <c r="B22" s="18">
        <f t="shared" si="3"/>
        <v>1180</v>
      </c>
      <c r="C22" s="50">
        <f t="shared" si="0"/>
        <v>0.6088091589662628</v>
      </c>
      <c r="D22" s="18">
        <v>536</v>
      </c>
      <c r="E22" s="50">
        <f t="shared" si="1"/>
        <v>0.5732191172853369</v>
      </c>
      <c r="F22" s="18">
        <v>644</v>
      </c>
      <c r="G22" s="50">
        <f t="shared" si="2"/>
        <v>0.6419841697071197</v>
      </c>
    </row>
    <row r="23" spans="1:7" ht="22.5" customHeight="1">
      <c r="A23" s="17" t="s">
        <v>60</v>
      </c>
      <c r="B23" s="18">
        <f t="shared" si="3"/>
        <v>3882</v>
      </c>
      <c r="C23" s="50">
        <f t="shared" si="0"/>
        <v>2.002878945005959</v>
      </c>
      <c r="D23" s="18">
        <v>1912</v>
      </c>
      <c r="E23" s="50">
        <f t="shared" si="1"/>
        <v>2.0447667019581424</v>
      </c>
      <c r="F23" s="18">
        <v>1970</v>
      </c>
      <c r="G23" s="50">
        <f t="shared" si="2"/>
        <v>1.963833562613394</v>
      </c>
    </row>
    <row r="24" spans="1:7" ht="15" customHeight="1">
      <c r="A24" s="17" t="s">
        <v>61</v>
      </c>
      <c r="B24" s="18">
        <f t="shared" si="3"/>
        <v>6518</v>
      </c>
      <c r="C24" s="50">
        <f t="shared" si="0"/>
        <v>3.362896693340763</v>
      </c>
      <c r="D24" s="18">
        <v>2962</v>
      </c>
      <c r="E24" s="50">
        <f t="shared" si="1"/>
        <v>3.167677286192477</v>
      </c>
      <c r="F24" s="18">
        <v>3556</v>
      </c>
      <c r="G24" s="50">
        <f t="shared" si="2"/>
        <v>3.5448691109914865</v>
      </c>
    </row>
    <row r="25" spans="1:7" ht="15" customHeight="1">
      <c r="A25" s="17" t="s">
        <v>62</v>
      </c>
      <c r="B25" s="18">
        <f t="shared" si="3"/>
        <v>3711</v>
      </c>
      <c r="C25" s="50">
        <f t="shared" si="0"/>
        <v>1.9146532109523735</v>
      </c>
      <c r="D25" s="18">
        <v>1763</v>
      </c>
      <c r="E25" s="50">
        <f t="shared" si="1"/>
        <v>1.8854203428620315</v>
      </c>
      <c r="F25" s="18">
        <v>1948</v>
      </c>
      <c r="G25" s="50">
        <f t="shared" si="2"/>
        <v>1.9419024263811633</v>
      </c>
    </row>
    <row r="26" spans="1:7" ht="15" customHeight="1">
      <c r="A26" s="17" t="s">
        <v>63</v>
      </c>
      <c r="B26" s="18">
        <f t="shared" si="3"/>
        <v>817</v>
      </c>
      <c r="C26" s="50">
        <f t="shared" si="0"/>
        <v>0.4215229515893531</v>
      </c>
      <c r="D26" s="18">
        <v>408</v>
      </c>
      <c r="E26" s="50">
        <f t="shared" si="1"/>
        <v>0.4363309698739132</v>
      </c>
      <c r="F26" s="18">
        <v>409</v>
      </c>
      <c r="G26" s="50">
        <f t="shared" si="2"/>
        <v>0.4077197599537452</v>
      </c>
    </row>
    <row r="27" spans="1:7" ht="15" customHeight="1">
      <c r="A27" s="17" t="s">
        <v>64</v>
      </c>
      <c r="B27" s="18">
        <f t="shared" si="3"/>
        <v>5410</v>
      </c>
      <c r="C27" s="50">
        <f t="shared" si="0"/>
        <v>2.791235211870747</v>
      </c>
      <c r="D27" s="18">
        <v>2681</v>
      </c>
      <c r="E27" s="50">
        <f t="shared" si="1"/>
        <v>2.8671650250783363</v>
      </c>
      <c r="F27" s="18">
        <v>2729</v>
      </c>
      <c r="G27" s="50">
        <f t="shared" si="2"/>
        <v>2.7204577626253563</v>
      </c>
    </row>
    <row r="28" spans="1:7" ht="15" customHeight="1">
      <c r="A28" s="17" t="s">
        <v>65</v>
      </c>
      <c r="B28" s="18">
        <f t="shared" si="3"/>
        <v>3393</v>
      </c>
      <c r="C28" s="50">
        <f t="shared" si="0"/>
        <v>1.750584302010618</v>
      </c>
      <c r="D28" s="18">
        <v>1725</v>
      </c>
      <c r="E28" s="50">
        <f t="shared" si="1"/>
        <v>1.844781674099265</v>
      </c>
      <c r="F28" s="18">
        <v>1668</v>
      </c>
      <c r="G28" s="50">
        <f t="shared" si="2"/>
        <v>1.6627788743345893</v>
      </c>
    </row>
    <row r="29" spans="1:7" ht="22.5" customHeight="1">
      <c r="A29" s="17" t="s">
        <v>66</v>
      </c>
      <c r="B29" s="18">
        <f t="shared" si="3"/>
        <v>10367</v>
      </c>
      <c r="C29" s="50">
        <f t="shared" si="0"/>
        <v>5.348749619494276</v>
      </c>
      <c r="D29" s="18">
        <v>5070</v>
      </c>
      <c r="E29" s="50">
        <f t="shared" si="1"/>
        <v>5.422053963874363</v>
      </c>
      <c r="F29" s="18">
        <v>5297</v>
      </c>
      <c r="G29" s="50">
        <f t="shared" si="2"/>
        <v>5.280419482823933</v>
      </c>
    </row>
    <row r="30" spans="1:7" ht="15" customHeight="1">
      <c r="A30" s="17" t="s">
        <v>67</v>
      </c>
      <c r="B30" s="18">
        <f t="shared" si="3"/>
        <v>6748</v>
      </c>
      <c r="C30" s="50">
        <f t="shared" si="0"/>
        <v>3.4815628853426617</v>
      </c>
      <c r="D30" s="18">
        <v>2823</v>
      </c>
      <c r="E30" s="50">
        <f t="shared" si="1"/>
        <v>3.0190253136128846</v>
      </c>
      <c r="F30" s="18">
        <v>3925</v>
      </c>
      <c r="G30" s="50">
        <f t="shared" si="2"/>
        <v>3.9127140777957217</v>
      </c>
    </row>
    <row r="31" spans="1:7" ht="15" customHeight="1">
      <c r="A31" s="17" t="s">
        <v>68</v>
      </c>
      <c r="B31" s="18">
        <f t="shared" si="3"/>
        <v>859</v>
      </c>
      <c r="C31" s="50">
        <f t="shared" si="0"/>
        <v>0.4431924301288302</v>
      </c>
      <c r="D31" s="18">
        <v>453</v>
      </c>
      <c r="E31" s="50">
        <f t="shared" si="1"/>
        <v>0.4844557091982418</v>
      </c>
      <c r="F31" s="18">
        <v>406</v>
      </c>
      <c r="G31" s="50">
        <f t="shared" si="2"/>
        <v>0.40472915046753194</v>
      </c>
    </row>
    <row r="32" spans="1:7" ht="15" customHeight="1">
      <c r="A32" s="17" t="s">
        <v>69</v>
      </c>
      <c r="B32" s="18">
        <f t="shared" si="3"/>
        <v>14060</v>
      </c>
      <c r="C32" s="50">
        <f t="shared" si="0"/>
        <v>7.254115911072588</v>
      </c>
      <c r="D32" s="18">
        <v>7075</v>
      </c>
      <c r="E32" s="50">
        <f t="shared" si="1"/>
        <v>7.566278460436117</v>
      </c>
      <c r="F32" s="18">
        <v>6985</v>
      </c>
      <c r="G32" s="50">
        <f t="shared" si="2"/>
        <v>6.963135753733278</v>
      </c>
    </row>
    <row r="33" spans="1:7" ht="15" customHeight="1">
      <c r="A33" s="17" t="s">
        <v>70</v>
      </c>
      <c r="B33" s="18">
        <f t="shared" si="3"/>
        <v>2426</v>
      </c>
      <c r="C33" s="50">
        <f t="shared" si="0"/>
        <v>1.251670355637418</v>
      </c>
      <c r="D33" s="18">
        <v>1240</v>
      </c>
      <c r="E33" s="50">
        <f t="shared" si="1"/>
        <v>1.3261039280481675</v>
      </c>
      <c r="F33" s="18">
        <v>1186</v>
      </c>
      <c r="G33" s="50">
        <f t="shared" si="2"/>
        <v>1.1822876168829874</v>
      </c>
    </row>
    <row r="34" spans="1:7" ht="15" customHeight="1">
      <c r="A34" s="17" t="s">
        <v>71</v>
      </c>
      <c r="B34" s="18">
        <f t="shared" si="3"/>
        <v>2054</v>
      </c>
      <c r="C34" s="50">
        <f t="shared" si="0"/>
        <v>1.0597406885734775</v>
      </c>
      <c r="D34" s="18">
        <v>1035</v>
      </c>
      <c r="E34" s="50">
        <f t="shared" si="1"/>
        <v>1.1068690044595593</v>
      </c>
      <c r="F34" s="18">
        <v>1019</v>
      </c>
      <c r="G34" s="50">
        <f t="shared" si="2"/>
        <v>1.015810355483781</v>
      </c>
    </row>
    <row r="35" spans="1:7" ht="22.5" customHeight="1">
      <c r="A35" s="17" t="s">
        <v>72</v>
      </c>
      <c r="B35" s="18">
        <f t="shared" si="3"/>
        <v>11483</v>
      </c>
      <c r="C35" s="50">
        <f t="shared" si="0"/>
        <v>5.924538620686097</v>
      </c>
      <c r="D35" s="18">
        <v>4988</v>
      </c>
      <c r="E35" s="50">
        <f t="shared" si="1"/>
        <v>5.334359994438919</v>
      </c>
      <c r="F35" s="18">
        <v>6495</v>
      </c>
      <c r="G35" s="50">
        <f t="shared" si="2"/>
        <v>6.474669537651774</v>
      </c>
    </row>
    <row r="36" spans="1:7" ht="15" customHeight="1">
      <c r="A36" s="17" t="s">
        <v>73</v>
      </c>
      <c r="B36" s="18">
        <f t="shared" si="3"/>
        <v>1046</v>
      </c>
      <c r="C36" s="50">
        <f t="shared" si="0"/>
        <v>0.5396732036260261</v>
      </c>
      <c r="D36" s="18">
        <v>534</v>
      </c>
      <c r="E36" s="50">
        <f t="shared" si="1"/>
        <v>0.5710802399820334</v>
      </c>
      <c r="F36" s="18">
        <v>512</v>
      </c>
      <c r="G36" s="50">
        <f t="shared" si="2"/>
        <v>0.5103973523137348</v>
      </c>
    </row>
    <row r="37" spans="1:7" ht="15" customHeight="1">
      <c r="A37" s="17" t="s">
        <v>74</v>
      </c>
      <c r="B37" s="18">
        <f t="shared" si="3"/>
        <v>2739</v>
      </c>
      <c r="C37" s="50">
        <f t="shared" si="0"/>
        <v>1.4131595647530453</v>
      </c>
      <c r="D37" s="18">
        <v>1371</v>
      </c>
      <c r="E37" s="50">
        <f t="shared" si="1"/>
        <v>1.4662003914145465</v>
      </c>
      <c r="F37" s="18">
        <v>1368</v>
      </c>
      <c r="G37" s="50">
        <f t="shared" si="2"/>
        <v>1.3637179257132603</v>
      </c>
    </row>
    <row r="38" spans="1:7" ht="15" customHeight="1">
      <c r="A38" s="17" t="s">
        <v>75</v>
      </c>
      <c r="B38" s="18">
        <f t="shared" si="3"/>
        <v>1955</v>
      </c>
      <c r="C38" s="50">
        <f t="shared" si="0"/>
        <v>1.0086626320161387</v>
      </c>
      <c r="D38" s="18">
        <v>878</v>
      </c>
      <c r="E38" s="50">
        <f t="shared" si="1"/>
        <v>0.9389671361502347</v>
      </c>
      <c r="F38" s="18">
        <v>1077</v>
      </c>
      <c r="G38" s="50">
        <f t="shared" si="2"/>
        <v>1.0736288055505712</v>
      </c>
    </row>
    <row r="39" spans="1:7" ht="15" customHeight="1">
      <c r="A39" s="17" t="s">
        <v>76</v>
      </c>
      <c r="B39" s="18">
        <f t="shared" si="3"/>
        <v>722</v>
      </c>
      <c r="C39" s="50">
        <f t="shared" si="0"/>
        <v>0.3725086548929167</v>
      </c>
      <c r="D39" s="18">
        <v>346</v>
      </c>
      <c r="E39" s="50">
        <f t="shared" si="1"/>
        <v>0.37002577347150484</v>
      </c>
      <c r="F39" s="18">
        <v>376</v>
      </c>
      <c r="G39" s="50">
        <f t="shared" si="2"/>
        <v>0.3748230556053991</v>
      </c>
    </row>
    <row r="40" spans="1:7" ht="15" customHeight="1">
      <c r="A40" s="51" t="s">
        <v>77</v>
      </c>
      <c r="B40" s="52">
        <f t="shared" si="3"/>
        <v>1430</v>
      </c>
      <c r="C40" s="53">
        <f t="shared" si="0"/>
        <v>0.7377941502726743</v>
      </c>
      <c r="D40" s="52">
        <v>745</v>
      </c>
      <c r="E40" s="53">
        <f t="shared" si="1"/>
        <v>0.7967317954805523</v>
      </c>
      <c r="F40" s="52">
        <v>685</v>
      </c>
      <c r="G40" s="53">
        <f t="shared" si="2"/>
        <v>0.682855832685368</v>
      </c>
    </row>
    <row r="41" ht="15" customHeight="1">
      <c r="G41" s="238" t="s">
        <v>78</v>
      </c>
    </row>
    <row r="42" spans="1:7" ht="15" customHeight="1">
      <c r="A42" s="17"/>
      <c r="B42" s="38"/>
      <c r="C42" s="24"/>
      <c r="D42" s="38"/>
      <c r="E42" s="24"/>
      <c r="F42" s="38"/>
      <c r="G42" s="24"/>
    </row>
    <row r="43" spans="1:7" ht="15" customHeight="1">
      <c r="A43" s="17"/>
      <c r="B43" s="38"/>
      <c r="C43" s="24"/>
      <c r="D43" s="38"/>
      <c r="E43" s="24"/>
      <c r="F43" s="38"/>
      <c r="G43" s="24"/>
    </row>
    <row r="44" ht="15" customHeight="1"/>
    <row r="45" ht="15" customHeight="1"/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6" display="Inicio"/>
    <hyperlink ref="G41" location="'pag 18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</cols>
  <sheetData>
    <row r="1" spans="1:7" s="2" customFormat="1" ht="39.75" customHeight="1">
      <c r="A1" s="381" t="s">
        <v>417</v>
      </c>
      <c r="B1" s="378"/>
      <c r="C1" s="378"/>
      <c r="D1" s="378"/>
      <c r="E1" s="378"/>
      <c r="F1" s="378"/>
      <c r="G1" s="378"/>
    </row>
    <row r="2" spans="1:7" s="32" customFormat="1" ht="18" customHeight="1">
      <c r="A2" s="56" t="s">
        <v>26</v>
      </c>
      <c r="B2" s="57"/>
      <c r="C2" s="57"/>
      <c r="D2" s="57"/>
      <c r="E2" s="57"/>
      <c r="F2" s="57"/>
      <c r="G2" s="239" t="s">
        <v>79</v>
      </c>
    </row>
    <row r="3" spans="1:7" s="5" customFormat="1" ht="36" customHeight="1">
      <c r="A3" s="235" t="s">
        <v>359</v>
      </c>
      <c r="B3" s="379" t="s">
        <v>0</v>
      </c>
      <c r="C3" s="379"/>
      <c r="D3" s="379" t="s">
        <v>1</v>
      </c>
      <c r="E3" s="379"/>
      <c r="F3" s="379" t="s">
        <v>2</v>
      </c>
      <c r="G3" s="380" t="s">
        <v>3</v>
      </c>
    </row>
    <row r="4" spans="1:7" s="10" customFormat="1" ht="19.5" customHeight="1">
      <c r="A4" s="58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ht="15" customHeight="1">
      <c r="A5" s="17" t="s">
        <v>80</v>
      </c>
      <c r="B5" s="86">
        <f>D5+F5</f>
        <v>2849</v>
      </c>
      <c r="C5" s="63">
        <f>B5/'pag 17'!$B$5*100</f>
        <v>1.4699129609278665</v>
      </c>
      <c r="D5" s="62">
        <v>1485</v>
      </c>
      <c r="E5" s="63">
        <f>D5/'pag 17'!$D$5*100</f>
        <v>1.5881163977028459</v>
      </c>
      <c r="F5" s="62">
        <v>1364</v>
      </c>
      <c r="G5" s="63">
        <f>F5/'pag 17'!$F$5*100</f>
        <v>1.3597304463983093</v>
      </c>
    </row>
    <row r="6" spans="1:7" ht="15" customHeight="1">
      <c r="A6" s="14" t="s">
        <v>81</v>
      </c>
      <c r="B6" s="18">
        <f aca="true" t="shared" si="0" ref="B6:B18">D6+F6</f>
        <v>554</v>
      </c>
      <c r="C6" s="50">
        <f>B6/'pag 17'!$B$5*100</f>
        <v>0.2858307407350081</v>
      </c>
      <c r="D6" s="18">
        <v>277</v>
      </c>
      <c r="E6" s="50">
        <f>D6/'pag 17'!$D$5*100</f>
        <v>0.2962345065075342</v>
      </c>
      <c r="F6" s="18">
        <v>277</v>
      </c>
      <c r="G6" s="50">
        <f>F6/'pag 17'!$F$5*100</f>
        <v>0.2761329425603605</v>
      </c>
    </row>
    <row r="7" spans="1:7" ht="15" customHeight="1">
      <c r="A7" s="14" t="s">
        <v>29</v>
      </c>
      <c r="B7" s="18">
        <f t="shared" si="0"/>
        <v>2063</v>
      </c>
      <c r="C7" s="50">
        <f>B7/'pag 17'!$B$5*100</f>
        <v>1.0643841482605083</v>
      </c>
      <c r="D7" s="18">
        <v>963</v>
      </c>
      <c r="E7" s="50">
        <f>D7/'pag 17'!$D$5*100</f>
        <v>1.0298694215406334</v>
      </c>
      <c r="F7" s="18">
        <v>1100</v>
      </c>
      <c r="G7" s="50">
        <f>F7/'pag 17'!$F$5*100</f>
        <v>1.0965568116115396</v>
      </c>
    </row>
    <row r="8" spans="1:7" ht="15" customHeight="1">
      <c r="A8" s="14" t="s">
        <v>82</v>
      </c>
      <c r="B8" s="18">
        <f t="shared" si="0"/>
        <v>1065</v>
      </c>
      <c r="C8" s="50">
        <f>B8/'pag 17'!$B$5*100</f>
        <v>0.5494760629653134</v>
      </c>
      <c r="D8" s="18">
        <v>520</v>
      </c>
      <c r="E8" s="50">
        <f>D8/'pag 17'!$D$5*100</f>
        <v>0.556108098858909</v>
      </c>
      <c r="F8" s="18">
        <v>545</v>
      </c>
      <c r="G8" s="50">
        <f>F8/'pag 17'!$F$5*100</f>
        <v>0.5432940566620811</v>
      </c>
    </row>
    <row r="9" spans="1:7" ht="15" customHeight="1">
      <c r="A9" s="14" t="s">
        <v>83</v>
      </c>
      <c r="B9" s="18">
        <f t="shared" si="0"/>
        <v>3613</v>
      </c>
      <c r="C9" s="50">
        <f>B9/'pag 17'!$B$5*100</f>
        <v>1.8640910943602602</v>
      </c>
      <c r="D9" s="18">
        <v>1835</v>
      </c>
      <c r="E9" s="50">
        <f>D9/'pag 17'!$D$5*100</f>
        <v>1.9624199257809574</v>
      </c>
      <c r="F9" s="18">
        <v>1778</v>
      </c>
      <c r="G9" s="50">
        <f>F9/'pag 17'!$F$5*100</f>
        <v>1.7724345554957432</v>
      </c>
    </row>
    <row r="10" spans="1:7" ht="15" customHeight="1">
      <c r="A10" s="17" t="s">
        <v>84</v>
      </c>
      <c r="B10" s="18">
        <f t="shared" si="0"/>
        <v>17255</v>
      </c>
      <c r="C10" s="50">
        <f>B10/'pag 17'!$B$5*100</f>
        <v>8.902544099968528</v>
      </c>
      <c r="D10" s="18">
        <v>7681</v>
      </c>
      <c r="E10" s="50">
        <f>D10/'pag 17'!$D$5*100</f>
        <v>8.214358283337077</v>
      </c>
      <c r="F10" s="18">
        <v>9574</v>
      </c>
      <c r="G10" s="50">
        <f>F10/'pag 17'!$F$5*100</f>
        <v>9.544031740335347</v>
      </c>
    </row>
    <row r="11" spans="1:7" ht="22.5" customHeight="1">
      <c r="A11" s="17" t="s">
        <v>85</v>
      </c>
      <c r="B11" s="18">
        <f t="shared" si="0"/>
        <v>3727</v>
      </c>
      <c r="C11" s="50">
        <f>B11/'pag 17'!$B$5*100</f>
        <v>1.922908250395984</v>
      </c>
      <c r="D11" s="18">
        <v>1865</v>
      </c>
      <c r="E11" s="50">
        <f>D11/'pag 17'!$D$5*100</f>
        <v>1.99450308533051</v>
      </c>
      <c r="F11" s="18">
        <v>1862</v>
      </c>
      <c r="G11" s="50">
        <f>F11/'pag 17'!$F$5*100</f>
        <v>1.8561716211097157</v>
      </c>
    </row>
    <row r="12" spans="1:7" ht="15" customHeight="1">
      <c r="A12" s="17" t="s">
        <v>86</v>
      </c>
      <c r="B12" s="18">
        <f t="shared" si="0"/>
        <v>2042</v>
      </c>
      <c r="C12" s="50">
        <f>B12/'pag 17'!$B$5*100</f>
        <v>1.05354940899077</v>
      </c>
      <c r="D12" s="18">
        <v>1028</v>
      </c>
      <c r="E12" s="50">
        <f>D12/'pag 17'!$D$5*100</f>
        <v>1.099382933897997</v>
      </c>
      <c r="F12" s="18">
        <v>1014</v>
      </c>
      <c r="G12" s="50">
        <f>F12/'pag 17'!$F$5*100</f>
        <v>1.010826006340092</v>
      </c>
    </row>
    <row r="13" spans="1:7" ht="15" customHeight="1">
      <c r="A13" s="17" t="s">
        <v>87</v>
      </c>
      <c r="B13" s="18">
        <f t="shared" si="0"/>
        <v>6713</v>
      </c>
      <c r="C13" s="50">
        <f>B13/'pag 17'!$B$5*100</f>
        <v>3.4635049865597636</v>
      </c>
      <c r="D13" s="18">
        <v>3345</v>
      </c>
      <c r="E13" s="50">
        <f>D13/'pag 17'!$D$5*100</f>
        <v>3.577272289775097</v>
      </c>
      <c r="F13" s="18">
        <v>3368</v>
      </c>
      <c r="G13" s="50">
        <f>F13/'pag 17'!$F$5*100</f>
        <v>3.357457583188787</v>
      </c>
    </row>
    <row r="14" spans="1:7" ht="15" customHeight="1">
      <c r="A14" s="17" t="s">
        <v>88</v>
      </c>
      <c r="B14" s="18">
        <f t="shared" si="0"/>
        <v>2984</v>
      </c>
      <c r="C14" s="50">
        <f>B14/'pag 17'!$B$5*100</f>
        <v>1.5395648562333286</v>
      </c>
      <c r="D14" s="18">
        <v>1422</v>
      </c>
      <c r="E14" s="50">
        <f>D14/'pag 17'!$D$5*100</f>
        <v>1.5207417626487858</v>
      </c>
      <c r="F14" s="18">
        <v>1562</v>
      </c>
      <c r="G14" s="50">
        <f>F14/'pag 17'!$F$5*100</f>
        <v>1.5571106724883865</v>
      </c>
    </row>
    <row r="15" spans="1:7" ht="15" customHeight="1">
      <c r="A15" s="17" t="s">
        <v>89</v>
      </c>
      <c r="B15" s="18">
        <f t="shared" si="0"/>
        <v>4074</v>
      </c>
      <c r="C15" s="50">
        <f>B15/'pag 17'!$B$5*100</f>
        <v>2.1019394183292834</v>
      </c>
      <c r="D15" s="18">
        <v>1943</v>
      </c>
      <c r="E15" s="50">
        <f>D15/'pag 17'!$D$5*100</f>
        <v>2.0779193001593463</v>
      </c>
      <c r="F15" s="18">
        <v>2131</v>
      </c>
      <c r="G15" s="50">
        <f>F15/'pag 17'!$F$5*100</f>
        <v>2.124329605040174</v>
      </c>
    </row>
    <row r="16" spans="1:7" ht="15" customHeight="1">
      <c r="A16" s="17" t="s">
        <v>90</v>
      </c>
      <c r="B16" s="18">
        <f t="shared" si="0"/>
        <v>2005</v>
      </c>
      <c r="C16" s="50">
        <f>B16/'pag 17'!$B$5*100</f>
        <v>1.034459630277421</v>
      </c>
      <c r="D16" s="18">
        <v>1042</v>
      </c>
      <c r="E16" s="50">
        <f>D16/'pag 17'!$D$5*100</f>
        <v>1.1143550750211215</v>
      </c>
      <c r="F16" s="18">
        <v>963</v>
      </c>
      <c r="G16" s="50">
        <f>F16/'pag 17'!$F$5*100</f>
        <v>0.9599856450744663</v>
      </c>
    </row>
    <row r="17" spans="1:7" ht="22.5" customHeight="1">
      <c r="A17" s="17" t="s">
        <v>38</v>
      </c>
      <c r="B17" s="18">
        <f t="shared" si="0"/>
        <v>646</v>
      </c>
      <c r="C17" s="50">
        <f>B17/'pag 17'!$B$5*100</f>
        <v>0.3332972175357675</v>
      </c>
      <c r="D17" s="18">
        <v>303</v>
      </c>
      <c r="E17" s="50">
        <f>D17/'pag 17'!$D$5*100</f>
        <v>0.32403991145047967</v>
      </c>
      <c r="F17" s="18">
        <v>343</v>
      </c>
      <c r="G17" s="50">
        <f>F17/'pag 17'!$F$5*100</f>
        <v>0.34192635125705284</v>
      </c>
    </row>
    <row r="18" spans="1:7" ht="15" customHeight="1">
      <c r="A18" s="20" t="s">
        <v>39</v>
      </c>
      <c r="B18" s="21">
        <f t="shared" si="0"/>
        <v>914</v>
      </c>
      <c r="C18" s="22">
        <f>B18/'pag 17'!$B$5*100</f>
        <v>0.47156912821624075</v>
      </c>
      <c r="D18" s="21">
        <v>430</v>
      </c>
      <c r="E18" s="22">
        <f>D18/'pag 17'!$D$5*100</f>
        <v>0.4598586202102516</v>
      </c>
      <c r="F18" s="21">
        <v>484</v>
      </c>
      <c r="G18" s="22">
        <f>F18/'pag 17'!$F$5*100</f>
        <v>0.48248499710907744</v>
      </c>
    </row>
    <row r="19" spans="1:7" s="19" customFormat="1" ht="15" customHeight="1">
      <c r="A19" s="17"/>
      <c r="B19" s="18"/>
      <c r="C19" s="24"/>
      <c r="D19" s="18"/>
      <c r="E19" s="24"/>
      <c r="F19" s="18"/>
      <c r="G19" s="24"/>
    </row>
    <row r="20" spans="1:7" ht="22.5" customHeight="1">
      <c r="A20" s="17"/>
      <c r="B20" s="18"/>
      <c r="C20" s="24"/>
      <c r="D20" s="18"/>
      <c r="E20" s="24"/>
      <c r="F20" s="18"/>
      <c r="G20" s="24"/>
    </row>
    <row r="21" spans="1:7" ht="15" customHeight="1">
      <c r="A21" s="17"/>
      <c r="B21" s="18"/>
      <c r="C21" s="24"/>
      <c r="D21" s="18"/>
      <c r="E21" s="24"/>
      <c r="F21" s="18"/>
      <c r="G21" s="24"/>
    </row>
    <row r="22" spans="1:7" ht="15" customHeight="1">
      <c r="A22" s="17"/>
      <c r="B22" s="18"/>
      <c r="C22" s="24"/>
      <c r="D22" s="18"/>
      <c r="E22" s="24"/>
      <c r="F22" s="18"/>
      <c r="G22" s="24"/>
    </row>
    <row r="23" spans="1:7" ht="15" customHeight="1">
      <c r="A23" s="17"/>
      <c r="B23" s="18"/>
      <c r="C23" s="24"/>
      <c r="D23" s="18"/>
      <c r="E23" s="24"/>
      <c r="F23" s="18"/>
      <c r="G23" s="24"/>
    </row>
    <row r="24" spans="1:7" ht="15" customHeight="1">
      <c r="A24" s="17"/>
      <c r="B24" s="18"/>
      <c r="C24" s="24"/>
      <c r="D24" s="18"/>
      <c r="E24" s="24"/>
      <c r="F24" s="18"/>
      <c r="G24" s="24"/>
    </row>
    <row r="25" spans="1:7" ht="15" customHeight="1">
      <c r="A25" s="17"/>
      <c r="B25" s="17"/>
      <c r="C25" s="17"/>
      <c r="D25" s="17"/>
      <c r="E25" s="17"/>
      <c r="F25" s="17"/>
      <c r="G25" s="17"/>
    </row>
    <row r="26" spans="1:7" ht="15" customHeight="1">
      <c r="A26" s="17"/>
      <c r="B26" s="17"/>
      <c r="C26" s="17"/>
      <c r="D26" s="17"/>
      <c r="E26" s="17"/>
      <c r="F26" s="17"/>
      <c r="G26" s="17"/>
    </row>
    <row r="27" spans="1:7" ht="15" customHeight="1">
      <c r="A27" s="17"/>
      <c r="B27" s="17"/>
      <c r="C27" s="17"/>
      <c r="D27" s="17"/>
      <c r="E27" s="17"/>
      <c r="F27" s="17"/>
      <c r="G27" s="17"/>
    </row>
    <row r="28" spans="1:7" ht="15" customHeight="1">
      <c r="A28" s="17"/>
      <c r="B28" s="17"/>
      <c r="C28" s="17"/>
      <c r="D28" s="17"/>
      <c r="E28" s="17"/>
      <c r="F28" s="17"/>
      <c r="G28" s="17"/>
    </row>
    <row r="29" spans="1:7" ht="15" customHeight="1">
      <c r="A29" s="17"/>
      <c r="B29" s="17"/>
      <c r="C29" s="17"/>
      <c r="D29" s="17"/>
      <c r="E29" s="17"/>
      <c r="F29" s="17"/>
      <c r="G29" s="17"/>
    </row>
    <row r="30" spans="1:7" ht="15" customHeight="1">
      <c r="A30" s="17"/>
      <c r="B30" s="17"/>
      <c r="C30" s="17"/>
      <c r="D30" s="17"/>
      <c r="E30" s="17"/>
      <c r="F30" s="17"/>
      <c r="G30" s="17"/>
    </row>
    <row r="31" spans="1:7" ht="15" customHeight="1">
      <c r="A31" s="17"/>
      <c r="B31" s="17"/>
      <c r="C31" s="17"/>
      <c r="D31" s="17"/>
      <c r="E31" s="17"/>
      <c r="F31" s="17"/>
      <c r="G31" s="17"/>
    </row>
    <row r="32" spans="1:7" ht="15" customHeight="1">
      <c r="A32" s="17"/>
      <c r="B32" s="17"/>
      <c r="C32" s="17"/>
      <c r="D32" s="17"/>
      <c r="E32" s="17"/>
      <c r="F32" s="17"/>
      <c r="G32" s="17"/>
    </row>
    <row r="33" spans="1:7" ht="15" customHeight="1">
      <c r="A33" s="17"/>
      <c r="B33" s="17"/>
      <c r="C33" s="17"/>
      <c r="D33" s="17"/>
      <c r="E33" s="17"/>
      <c r="F33" s="17"/>
      <c r="G33" s="17"/>
    </row>
    <row r="34" spans="1:7" ht="15" customHeight="1">
      <c r="A34" s="17"/>
      <c r="B34" s="17"/>
      <c r="C34" s="17"/>
      <c r="D34" s="17"/>
      <c r="E34" s="17"/>
      <c r="F34" s="17"/>
      <c r="G34" s="17"/>
    </row>
    <row r="35" spans="1:7" ht="15" customHeight="1">
      <c r="A35" s="17"/>
      <c r="B35" s="17"/>
      <c r="C35" s="17"/>
      <c r="D35" s="17"/>
      <c r="E35" s="17"/>
      <c r="F35" s="17"/>
      <c r="G35" s="17"/>
    </row>
    <row r="36" spans="1:7" ht="15" customHeight="1">
      <c r="A36" s="17"/>
      <c r="B36" s="17"/>
      <c r="C36" s="17"/>
      <c r="D36" s="17"/>
      <c r="E36" s="17"/>
      <c r="F36" s="17"/>
      <c r="G36" s="17"/>
    </row>
    <row r="37" spans="1:7" ht="15" customHeight="1">
      <c r="A37" s="17"/>
      <c r="B37" s="17"/>
      <c r="C37" s="17"/>
      <c r="D37" s="17"/>
      <c r="E37" s="17"/>
      <c r="F37" s="17"/>
      <c r="G37" s="17"/>
    </row>
    <row r="38" spans="1:7" ht="15" customHeight="1">
      <c r="A38" s="17"/>
      <c r="B38" s="17"/>
      <c r="C38" s="17"/>
      <c r="D38" s="17"/>
      <c r="E38" s="17"/>
      <c r="F38" s="17"/>
      <c r="G38" s="17"/>
    </row>
    <row r="39" spans="1:7" ht="15" customHeight="1">
      <c r="A39" s="17"/>
      <c r="B39" s="17"/>
      <c r="C39" s="17"/>
      <c r="D39" s="17"/>
      <c r="E39" s="17"/>
      <c r="F39" s="17"/>
      <c r="G39" s="17"/>
    </row>
    <row r="40" spans="1:7" ht="15" customHeight="1">
      <c r="A40" s="17"/>
      <c r="B40" s="17"/>
      <c r="C40" s="17"/>
      <c r="D40" s="17"/>
      <c r="E40" s="17"/>
      <c r="F40" s="17"/>
      <c r="G40" s="17"/>
    </row>
    <row r="41" spans="1:7" ht="15" customHeight="1">
      <c r="A41" s="17"/>
      <c r="B41" s="17"/>
      <c r="C41" s="17"/>
      <c r="D41" s="17"/>
      <c r="E41" s="17"/>
      <c r="F41" s="17"/>
      <c r="G41" s="17"/>
    </row>
    <row r="42" spans="1:7" ht="15" customHeight="1">
      <c r="A42" s="17"/>
      <c r="B42" s="17"/>
      <c r="C42" s="17"/>
      <c r="D42" s="17"/>
      <c r="E42" s="17"/>
      <c r="F42" s="17"/>
      <c r="G42" s="17"/>
    </row>
    <row r="43" spans="1:7" ht="15" customHeight="1">
      <c r="A43" s="17"/>
      <c r="B43" s="17"/>
      <c r="C43" s="17"/>
      <c r="D43" s="17"/>
      <c r="E43" s="17"/>
      <c r="F43" s="17"/>
      <c r="G43" s="17"/>
    </row>
    <row r="44" spans="1:7" ht="15" customHeight="1">
      <c r="A44" s="17"/>
      <c r="B44" s="17"/>
      <c r="C44" s="17"/>
      <c r="D44" s="17"/>
      <c r="E44" s="17"/>
      <c r="F44" s="17"/>
      <c r="G44" s="17"/>
    </row>
    <row r="45" spans="1:7" ht="15" customHeight="1">
      <c r="A45" s="17"/>
      <c r="B45" s="17"/>
      <c r="C45" s="17"/>
      <c r="D45" s="17"/>
      <c r="E45" s="17"/>
      <c r="F45" s="17"/>
      <c r="G45" s="17"/>
    </row>
    <row r="46" spans="1:7" ht="15" customHeight="1">
      <c r="A46" s="17"/>
      <c r="B46" s="17"/>
      <c r="C46" s="17"/>
      <c r="D46" s="17"/>
      <c r="E46" s="17"/>
      <c r="F46" s="17"/>
      <c r="G46" s="17"/>
    </row>
    <row r="47" spans="1:7" ht="15" customHeight="1">
      <c r="A47" s="17"/>
      <c r="B47" s="17"/>
      <c r="C47" s="17"/>
      <c r="D47" s="17"/>
      <c r="E47" s="17"/>
      <c r="F47" s="17"/>
      <c r="G47" s="17"/>
    </row>
    <row r="48" spans="1:7" ht="15" customHeight="1">
      <c r="A48" s="17"/>
      <c r="B48" s="17"/>
      <c r="C48" s="17"/>
      <c r="D48" s="17"/>
      <c r="E48" s="17"/>
      <c r="F48" s="17"/>
      <c r="G48" s="17"/>
    </row>
    <row r="49" spans="1:7" ht="11.25">
      <c r="A49" s="17"/>
      <c r="B49" s="17"/>
      <c r="C49" s="17"/>
      <c r="D49" s="17"/>
      <c r="E49" s="17"/>
      <c r="F49" s="17"/>
      <c r="G49" s="17"/>
    </row>
  </sheetData>
  <mergeCells count="4">
    <mergeCell ref="F3:G3"/>
    <mergeCell ref="A1:G1"/>
    <mergeCell ref="B3:C3"/>
    <mergeCell ref="D3:E3"/>
  </mergeCells>
  <hyperlinks>
    <hyperlink ref="A3" location="Indice!B6" display="Inicio"/>
    <hyperlink ref="G2" location="'pag 17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385" t="s">
        <v>417</v>
      </c>
      <c r="B1" s="386"/>
      <c r="C1" s="386"/>
      <c r="D1" s="386"/>
      <c r="E1" s="386"/>
      <c r="F1" s="386"/>
      <c r="G1" s="386"/>
    </row>
    <row r="2" spans="1:9" s="32" customFormat="1" ht="18" customHeight="1">
      <c r="A2" s="9" t="s">
        <v>40</v>
      </c>
      <c r="B2" s="1"/>
      <c r="C2" s="1"/>
      <c r="D2" s="1"/>
      <c r="E2" s="1"/>
      <c r="F2" s="1"/>
      <c r="G2" s="1"/>
      <c r="H2" s="31"/>
      <c r="I2" s="31"/>
    </row>
    <row r="3" spans="1:9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4"/>
      <c r="I3" s="4"/>
    </row>
    <row r="4" spans="1:11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3"/>
      <c r="J4" s="163"/>
      <c r="K4" s="163"/>
    </row>
    <row r="5" spans="1:12" s="13" customFormat="1" ht="15" customHeight="1">
      <c r="A5" s="11" t="s">
        <v>6</v>
      </c>
      <c r="B5" s="12">
        <f>D5+F5</f>
        <v>193821</v>
      </c>
      <c r="C5" s="12">
        <f aca="true" t="shared" si="0" ref="C5:C40">B5/$B5*100</f>
        <v>100</v>
      </c>
      <c r="D5" s="12">
        <f>SUM(D6:D40)+SUM('pag 20'!D5:D18)</f>
        <v>93507</v>
      </c>
      <c r="E5" s="66">
        <f aca="true" t="shared" si="1" ref="E5:E40">D5/$B5*100</f>
        <v>48.243998328354515</v>
      </c>
      <c r="F5" s="12">
        <f>SUM(F6:F40)+SUM('pag 20'!F5:F18)</f>
        <v>100314</v>
      </c>
      <c r="G5" s="66">
        <f aca="true" t="shared" si="2" ref="G5:G40">F5/$B5*100</f>
        <v>51.75600167164549</v>
      </c>
      <c r="H5"/>
      <c r="I5" s="170"/>
      <c r="J5" s="170"/>
      <c r="K5" s="170"/>
      <c r="L5"/>
    </row>
    <row r="6" spans="1:11" ht="15" customHeight="1">
      <c r="A6" s="14" t="s">
        <v>43</v>
      </c>
      <c r="B6" s="18">
        <f>D6+F6</f>
        <v>1120</v>
      </c>
      <c r="C6" s="67">
        <f t="shared" si="0"/>
        <v>100</v>
      </c>
      <c r="D6" s="18">
        <v>552</v>
      </c>
      <c r="E6" s="68">
        <f t="shared" si="1"/>
        <v>49.28571428571429</v>
      </c>
      <c r="F6" s="18">
        <v>568</v>
      </c>
      <c r="G6" s="50">
        <f t="shared" si="2"/>
        <v>50.71428571428571</v>
      </c>
      <c r="I6" s="171"/>
      <c r="J6" s="172"/>
      <c r="K6" s="172"/>
    </row>
    <row r="7" spans="1:11" ht="15" customHeight="1">
      <c r="A7" s="14" t="s">
        <v>44</v>
      </c>
      <c r="B7" s="18">
        <f aca="true" t="shared" si="3" ref="B7:B40">D7+F7</f>
        <v>1751</v>
      </c>
      <c r="C7" s="67">
        <f t="shared" si="0"/>
        <v>100</v>
      </c>
      <c r="D7" s="18">
        <v>874</v>
      </c>
      <c r="E7" s="68">
        <f t="shared" si="1"/>
        <v>49.914334665905194</v>
      </c>
      <c r="F7" s="18">
        <v>877</v>
      </c>
      <c r="G7" s="50">
        <f t="shared" si="2"/>
        <v>50.0856653340948</v>
      </c>
      <c r="I7" s="171"/>
      <c r="J7" s="172"/>
      <c r="K7" s="172"/>
    </row>
    <row r="8" spans="1:11" ht="15" customHeight="1">
      <c r="A8" s="14" t="s">
        <v>45</v>
      </c>
      <c r="B8" s="18">
        <f t="shared" si="3"/>
        <v>1533</v>
      </c>
      <c r="C8" s="67">
        <f t="shared" si="0"/>
        <v>100</v>
      </c>
      <c r="D8" s="18">
        <v>774</v>
      </c>
      <c r="E8" s="68">
        <f t="shared" si="1"/>
        <v>50.489236790606654</v>
      </c>
      <c r="F8" s="18">
        <v>759</v>
      </c>
      <c r="G8" s="50">
        <f t="shared" si="2"/>
        <v>49.510763209393346</v>
      </c>
      <c r="I8" s="171"/>
      <c r="J8" s="172"/>
      <c r="K8" s="172"/>
    </row>
    <row r="9" spans="1:11" ht="15" customHeight="1">
      <c r="A9" s="14" t="s">
        <v>46</v>
      </c>
      <c r="B9" s="18">
        <f t="shared" si="3"/>
        <v>1614</v>
      </c>
      <c r="C9" s="67">
        <f t="shared" si="0"/>
        <v>100</v>
      </c>
      <c r="D9" s="18">
        <v>757</v>
      </c>
      <c r="E9" s="68">
        <f t="shared" si="1"/>
        <v>46.90210656753408</v>
      </c>
      <c r="F9" s="18">
        <v>857</v>
      </c>
      <c r="G9" s="50">
        <f t="shared" si="2"/>
        <v>53.09789343246592</v>
      </c>
      <c r="I9" s="171"/>
      <c r="J9" s="172"/>
      <c r="K9" s="172"/>
    </row>
    <row r="10" spans="1:11" ht="15" customHeight="1">
      <c r="A10" s="14" t="s">
        <v>47</v>
      </c>
      <c r="B10" s="18">
        <f t="shared" si="3"/>
        <v>1134</v>
      </c>
      <c r="C10" s="67">
        <f t="shared" si="0"/>
        <v>100</v>
      </c>
      <c r="D10" s="18">
        <v>561</v>
      </c>
      <c r="E10" s="68">
        <f t="shared" si="1"/>
        <v>49.47089947089947</v>
      </c>
      <c r="F10" s="18">
        <v>573</v>
      </c>
      <c r="G10" s="50">
        <f t="shared" si="2"/>
        <v>50.52910052910053</v>
      </c>
      <c r="I10" s="171"/>
      <c r="J10" s="172"/>
      <c r="K10" s="172"/>
    </row>
    <row r="11" spans="1:11" ht="22.5" customHeight="1">
      <c r="A11" s="17" t="s">
        <v>48</v>
      </c>
      <c r="B11" s="18">
        <f t="shared" si="3"/>
        <v>5428</v>
      </c>
      <c r="C11" s="67">
        <f t="shared" si="0"/>
        <v>100</v>
      </c>
      <c r="D11" s="18">
        <v>2677</v>
      </c>
      <c r="E11" s="68">
        <f t="shared" si="1"/>
        <v>49.318349299926304</v>
      </c>
      <c r="F11" s="18">
        <v>2751</v>
      </c>
      <c r="G11" s="50">
        <f t="shared" si="2"/>
        <v>50.68165070007369</v>
      </c>
      <c r="I11" s="171"/>
      <c r="J11" s="172"/>
      <c r="K11" s="172"/>
    </row>
    <row r="12" spans="1:11" ht="15" customHeight="1">
      <c r="A12" s="17" t="s">
        <v>49</v>
      </c>
      <c r="B12" s="18">
        <f t="shared" si="3"/>
        <v>1000</v>
      </c>
      <c r="C12" s="67">
        <f t="shared" si="0"/>
        <v>100</v>
      </c>
      <c r="D12" s="18">
        <v>510</v>
      </c>
      <c r="E12" s="68">
        <f t="shared" si="1"/>
        <v>51</v>
      </c>
      <c r="F12" s="18">
        <v>490</v>
      </c>
      <c r="G12" s="50">
        <f t="shared" si="2"/>
        <v>49</v>
      </c>
      <c r="I12" s="171"/>
      <c r="J12" s="172"/>
      <c r="K12" s="172"/>
    </row>
    <row r="13" spans="1:11" ht="15" customHeight="1">
      <c r="A13" s="17" t="s">
        <v>50</v>
      </c>
      <c r="B13" s="18">
        <f t="shared" si="3"/>
        <v>21987</v>
      </c>
      <c r="C13" s="67">
        <f t="shared" si="0"/>
        <v>100</v>
      </c>
      <c r="D13" s="18">
        <v>10871</v>
      </c>
      <c r="E13" s="68">
        <f t="shared" si="1"/>
        <v>49.442852594715056</v>
      </c>
      <c r="F13" s="18">
        <v>11116</v>
      </c>
      <c r="G13" s="50">
        <f t="shared" si="2"/>
        <v>50.557147405284944</v>
      </c>
      <c r="I13" s="171"/>
      <c r="J13" s="172"/>
      <c r="K13" s="172"/>
    </row>
    <row r="14" spans="1:11" ht="15" customHeight="1">
      <c r="A14" s="17" t="s">
        <v>51</v>
      </c>
      <c r="B14" s="18">
        <f t="shared" si="3"/>
        <v>4418</v>
      </c>
      <c r="C14" s="67">
        <f t="shared" si="0"/>
        <v>100</v>
      </c>
      <c r="D14" s="18">
        <v>2045</v>
      </c>
      <c r="E14" s="68">
        <f t="shared" si="1"/>
        <v>46.28791308284291</v>
      </c>
      <c r="F14" s="18">
        <v>2373</v>
      </c>
      <c r="G14" s="50">
        <f t="shared" si="2"/>
        <v>53.71208691715709</v>
      </c>
      <c r="I14" s="171"/>
      <c r="J14" s="172"/>
      <c r="K14" s="172"/>
    </row>
    <row r="15" spans="1:11" ht="15" customHeight="1">
      <c r="A15" s="17" t="s">
        <v>52</v>
      </c>
      <c r="B15" s="18">
        <f t="shared" si="3"/>
        <v>2902</v>
      </c>
      <c r="C15" s="67">
        <f t="shared" si="0"/>
        <v>100</v>
      </c>
      <c r="D15" s="18">
        <v>1507</v>
      </c>
      <c r="E15" s="68">
        <f t="shared" si="1"/>
        <v>51.929703652653345</v>
      </c>
      <c r="F15" s="18">
        <v>1395</v>
      </c>
      <c r="G15" s="50">
        <f t="shared" si="2"/>
        <v>48.070296347346655</v>
      </c>
      <c r="I15" s="171"/>
      <c r="J15" s="172"/>
      <c r="K15" s="172"/>
    </row>
    <row r="16" spans="1:11" ht="15" customHeight="1">
      <c r="A16" s="17" t="s">
        <v>53</v>
      </c>
      <c r="B16" s="18">
        <f t="shared" si="3"/>
        <v>2612</v>
      </c>
      <c r="C16" s="67">
        <f t="shared" si="0"/>
        <v>100</v>
      </c>
      <c r="D16" s="18">
        <v>1333</v>
      </c>
      <c r="E16" s="68">
        <f t="shared" si="1"/>
        <v>51.03369065849923</v>
      </c>
      <c r="F16" s="18">
        <v>1279</v>
      </c>
      <c r="G16" s="50">
        <f t="shared" si="2"/>
        <v>48.96630934150076</v>
      </c>
      <c r="I16" s="171"/>
      <c r="J16" s="172"/>
      <c r="K16" s="172"/>
    </row>
    <row r="17" spans="1:11" ht="22.5" customHeight="1">
      <c r="A17" s="17" t="s">
        <v>54</v>
      </c>
      <c r="B17" s="18">
        <f t="shared" si="3"/>
        <v>2795</v>
      </c>
      <c r="C17" s="67">
        <f t="shared" si="0"/>
        <v>100</v>
      </c>
      <c r="D17" s="18">
        <v>1369</v>
      </c>
      <c r="E17" s="68">
        <f t="shared" si="1"/>
        <v>48.98032200357782</v>
      </c>
      <c r="F17" s="18">
        <v>1426</v>
      </c>
      <c r="G17" s="50">
        <f t="shared" si="2"/>
        <v>51.01967799642219</v>
      </c>
      <c r="I17" s="171"/>
      <c r="J17" s="172"/>
      <c r="K17" s="172"/>
    </row>
    <row r="18" spans="1:11" ht="15" customHeight="1">
      <c r="A18" s="17" t="s">
        <v>55</v>
      </c>
      <c r="B18" s="18">
        <f t="shared" si="3"/>
        <v>3551</v>
      </c>
      <c r="C18" s="67">
        <f t="shared" si="0"/>
        <v>100</v>
      </c>
      <c r="D18" s="18">
        <v>1768</v>
      </c>
      <c r="E18" s="68">
        <f t="shared" si="1"/>
        <v>49.78879188960856</v>
      </c>
      <c r="F18" s="18">
        <v>1783</v>
      </c>
      <c r="G18" s="50">
        <f t="shared" si="2"/>
        <v>50.21120811039144</v>
      </c>
      <c r="I18" s="171"/>
      <c r="J18" s="172"/>
      <c r="K18" s="172"/>
    </row>
    <row r="19" spans="1:11" ht="15" customHeight="1">
      <c r="A19" s="17" t="s">
        <v>56</v>
      </c>
      <c r="B19" s="18">
        <f t="shared" si="3"/>
        <v>6494</v>
      </c>
      <c r="C19" s="67">
        <f t="shared" si="0"/>
        <v>100</v>
      </c>
      <c r="D19" s="18">
        <v>3127</v>
      </c>
      <c r="E19" s="68">
        <f t="shared" si="1"/>
        <v>48.152140437326764</v>
      </c>
      <c r="F19" s="18">
        <v>3367</v>
      </c>
      <c r="G19" s="50">
        <f t="shared" si="2"/>
        <v>51.847859562673236</v>
      </c>
      <c r="I19" s="171"/>
      <c r="J19" s="172"/>
      <c r="K19" s="172"/>
    </row>
    <row r="20" spans="1:11" ht="15" customHeight="1">
      <c r="A20" s="17" t="s">
        <v>57</v>
      </c>
      <c r="B20" s="18">
        <f t="shared" si="3"/>
        <v>1728</v>
      </c>
      <c r="C20" s="67">
        <f t="shared" si="0"/>
        <v>100</v>
      </c>
      <c r="D20" s="18">
        <v>893</v>
      </c>
      <c r="E20" s="68">
        <f t="shared" si="1"/>
        <v>51.67824074074075</v>
      </c>
      <c r="F20" s="18">
        <v>835</v>
      </c>
      <c r="G20" s="50">
        <f t="shared" si="2"/>
        <v>48.32175925925926</v>
      </c>
      <c r="I20" s="171"/>
      <c r="J20" s="172"/>
      <c r="K20" s="172"/>
    </row>
    <row r="21" spans="1:11" ht="15" customHeight="1">
      <c r="A21" s="17" t="s">
        <v>58</v>
      </c>
      <c r="B21" s="18">
        <f t="shared" si="3"/>
        <v>2450</v>
      </c>
      <c r="C21" s="67">
        <f t="shared" si="0"/>
        <v>100</v>
      </c>
      <c r="D21" s="18">
        <v>1205</v>
      </c>
      <c r="E21" s="68">
        <f t="shared" si="1"/>
        <v>49.183673469387756</v>
      </c>
      <c r="F21" s="18">
        <v>1245</v>
      </c>
      <c r="G21" s="50">
        <f t="shared" si="2"/>
        <v>50.816326530612244</v>
      </c>
      <c r="I21" s="171"/>
      <c r="J21" s="172"/>
      <c r="K21" s="172"/>
    </row>
    <row r="22" spans="1:11" ht="15" customHeight="1">
      <c r="A22" s="17" t="s">
        <v>59</v>
      </c>
      <c r="B22" s="18">
        <f t="shared" si="3"/>
        <v>1180</v>
      </c>
      <c r="C22" s="67">
        <f t="shared" si="0"/>
        <v>100</v>
      </c>
      <c r="D22" s="18">
        <v>536</v>
      </c>
      <c r="E22" s="68">
        <f t="shared" si="1"/>
        <v>45.42372881355932</v>
      </c>
      <c r="F22" s="18">
        <v>644</v>
      </c>
      <c r="G22" s="50">
        <f t="shared" si="2"/>
        <v>54.57627118644067</v>
      </c>
      <c r="I22" s="171"/>
      <c r="J22" s="172"/>
      <c r="K22" s="172"/>
    </row>
    <row r="23" spans="1:11" ht="22.5" customHeight="1">
      <c r="A23" s="17" t="s">
        <v>60</v>
      </c>
      <c r="B23" s="18">
        <f t="shared" si="3"/>
        <v>3882</v>
      </c>
      <c r="C23" s="67">
        <f t="shared" si="0"/>
        <v>100</v>
      </c>
      <c r="D23" s="18">
        <v>1912</v>
      </c>
      <c r="E23" s="68">
        <f t="shared" si="1"/>
        <v>49.25296239052035</v>
      </c>
      <c r="F23" s="18">
        <v>1970</v>
      </c>
      <c r="G23" s="50">
        <f t="shared" si="2"/>
        <v>50.74703760947965</v>
      </c>
      <c r="I23" s="171"/>
      <c r="J23" s="172"/>
      <c r="K23" s="172"/>
    </row>
    <row r="24" spans="1:11" ht="15" customHeight="1">
      <c r="A24" s="17" t="s">
        <v>61</v>
      </c>
      <c r="B24" s="18">
        <f t="shared" si="3"/>
        <v>6518</v>
      </c>
      <c r="C24" s="67">
        <f t="shared" si="0"/>
        <v>100</v>
      </c>
      <c r="D24" s="18">
        <v>2962</v>
      </c>
      <c r="E24" s="68">
        <f t="shared" si="1"/>
        <v>45.443387542190855</v>
      </c>
      <c r="F24" s="18">
        <v>3556</v>
      </c>
      <c r="G24" s="50">
        <f t="shared" si="2"/>
        <v>54.55661245780914</v>
      </c>
      <c r="I24" s="171"/>
      <c r="J24" s="172"/>
      <c r="K24" s="172"/>
    </row>
    <row r="25" spans="1:11" ht="15" customHeight="1">
      <c r="A25" s="17" t="s">
        <v>62</v>
      </c>
      <c r="B25" s="18">
        <f t="shared" si="3"/>
        <v>3711</v>
      </c>
      <c r="C25" s="67">
        <f t="shared" si="0"/>
        <v>100</v>
      </c>
      <c r="D25" s="18">
        <v>1763</v>
      </c>
      <c r="E25" s="68">
        <f t="shared" si="1"/>
        <v>47.50741040150903</v>
      </c>
      <c r="F25" s="18">
        <v>1948</v>
      </c>
      <c r="G25" s="50">
        <f t="shared" si="2"/>
        <v>52.492589598490966</v>
      </c>
      <c r="I25" s="171"/>
      <c r="J25" s="172"/>
      <c r="K25" s="172"/>
    </row>
    <row r="26" spans="1:11" ht="15" customHeight="1">
      <c r="A26" s="17" t="s">
        <v>63</v>
      </c>
      <c r="B26" s="18">
        <f t="shared" si="3"/>
        <v>817</v>
      </c>
      <c r="C26" s="67">
        <f t="shared" si="0"/>
        <v>100</v>
      </c>
      <c r="D26" s="18">
        <v>408</v>
      </c>
      <c r="E26" s="68">
        <f t="shared" si="1"/>
        <v>49.93880048959608</v>
      </c>
      <c r="F26" s="18">
        <v>409</v>
      </c>
      <c r="G26" s="50">
        <f t="shared" si="2"/>
        <v>50.06119951040392</v>
      </c>
      <c r="I26" s="171"/>
      <c r="J26" s="172"/>
      <c r="K26" s="172"/>
    </row>
    <row r="27" spans="1:11" ht="15" customHeight="1">
      <c r="A27" s="17" t="s">
        <v>64</v>
      </c>
      <c r="B27" s="18">
        <f t="shared" si="3"/>
        <v>5410</v>
      </c>
      <c r="C27" s="67">
        <f t="shared" si="0"/>
        <v>100</v>
      </c>
      <c r="D27" s="18">
        <v>2681</v>
      </c>
      <c r="E27" s="68">
        <f t="shared" si="1"/>
        <v>49.55637707948244</v>
      </c>
      <c r="F27" s="18">
        <v>2729</v>
      </c>
      <c r="G27" s="50">
        <f t="shared" si="2"/>
        <v>50.44362292051756</v>
      </c>
      <c r="I27" s="171"/>
      <c r="J27" s="172"/>
      <c r="K27" s="172"/>
    </row>
    <row r="28" spans="1:11" ht="15" customHeight="1">
      <c r="A28" s="17" t="s">
        <v>65</v>
      </c>
      <c r="B28" s="18">
        <f t="shared" si="3"/>
        <v>3393</v>
      </c>
      <c r="C28" s="67">
        <f t="shared" si="0"/>
        <v>100</v>
      </c>
      <c r="D28" s="18">
        <v>1725</v>
      </c>
      <c r="E28" s="68">
        <f t="shared" si="1"/>
        <v>50.83996463306808</v>
      </c>
      <c r="F28" s="18">
        <v>1668</v>
      </c>
      <c r="G28" s="50">
        <f t="shared" si="2"/>
        <v>49.16003536693192</v>
      </c>
      <c r="I28" s="171"/>
      <c r="J28" s="172"/>
      <c r="K28" s="172"/>
    </row>
    <row r="29" spans="1:11" ht="22.5" customHeight="1">
      <c r="A29" s="17" t="s">
        <v>66</v>
      </c>
      <c r="B29" s="18">
        <f t="shared" si="3"/>
        <v>10367</v>
      </c>
      <c r="C29" s="67">
        <f t="shared" si="0"/>
        <v>100</v>
      </c>
      <c r="D29" s="18">
        <v>5070</v>
      </c>
      <c r="E29" s="68">
        <f t="shared" si="1"/>
        <v>48.90517989775248</v>
      </c>
      <c r="F29" s="18">
        <v>5297</v>
      </c>
      <c r="G29" s="50">
        <f t="shared" si="2"/>
        <v>51.09482010224752</v>
      </c>
      <c r="I29" s="171"/>
      <c r="J29" s="172"/>
      <c r="K29" s="172"/>
    </row>
    <row r="30" spans="1:11" ht="15" customHeight="1">
      <c r="A30" s="17" t="s">
        <v>67</v>
      </c>
      <c r="B30" s="18">
        <f t="shared" si="3"/>
        <v>6748</v>
      </c>
      <c r="C30" s="67">
        <f t="shared" si="0"/>
        <v>100</v>
      </c>
      <c r="D30" s="18">
        <v>2823</v>
      </c>
      <c r="E30" s="68">
        <f t="shared" si="1"/>
        <v>41.83461766449319</v>
      </c>
      <c r="F30" s="18">
        <v>3925</v>
      </c>
      <c r="G30" s="50">
        <f t="shared" si="2"/>
        <v>58.16538233550682</v>
      </c>
      <c r="I30" s="171"/>
      <c r="J30" s="172"/>
      <c r="K30" s="172"/>
    </row>
    <row r="31" spans="1:11" ht="15" customHeight="1">
      <c r="A31" s="17" t="s">
        <v>68</v>
      </c>
      <c r="B31" s="18">
        <f t="shared" si="3"/>
        <v>859</v>
      </c>
      <c r="C31" s="67">
        <f t="shared" si="0"/>
        <v>100</v>
      </c>
      <c r="D31" s="18">
        <v>453</v>
      </c>
      <c r="E31" s="68">
        <f t="shared" si="1"/>
        <v>52.73573923166472</v>
      </c>
      <c r="F31" s="18">
        <v>406</v>
      </c>
      <c r="G31" s="50">
        <f t="shared" si="2"/>
        <v>47.26426076833528</v>
      </c>
      <c r="I31" s="171"/>
      <c r="J31" s="172"/>
      <c r="K31" s="172"/>
    </row>
    <row r="32" spans="1:11" ht="15" customHeight="1">
      <c r="A32" s="17" t="s">
        <v>69</v>
      </c>
      <c r="B32" s="18">
        <f t="shared" si="3"/>
        <v>14060</v>
      </c>
      <c r="C32" s="67">
        <f t="shared" si="0"/>
        <v>100</v>
      </c>
      <c r="D32" s="18">
        <v>7075</v>
      </c>
      <c r="E32" s="68">
        <f t="shared" si="1"/>
        <v>50.32005689900427</v>
      </c>
      <c r="F32" s="18">
        <v>6985</v>
      </c>
      <c r="G32" s="50">
        <f t="shared" si="2"/>
        <v>49.679943100995736</v>
      </c>
      <c r="I32" s="171"/>
      <c r="J32" s="172"/>
      <c r="K32" s="172"/>
    </row>
    <row r="33" spans="1:11" ht="15" customHeight="1">
      <c r="A33" s="17" t="s">
        <v>70</v>
      </c>
      <c r="B33" s="18">
        <f t="shared" si="3"/>
        <v>2426</v>
      </c>
      <c r="C33" s="67">
        <f t="shared" si="0"/>
        <v>100</v>
      </c>
      <c r="D33" s="18">
        <v>1240</v>
      </c>
      <c r="E33" s="68">
        <f t="shared" si="1"/>
        <v>51.11294311624073</v>
      </c>
      <c r="F33" s="18">
        <v>1186</v>
      </c>
      <c r="G33" s="50">
        <f t="shared" si="2"/>
        <v>48.88705688375927</v>
      </c>
      <c r="I33" s="171"/>
      <c r="J33" s="172"/>
      <c r="K33" s="172"/>
    </row>
    <row r="34" spans="1:11" ht="15" customHeight="1">
      <c r="A34" s="17" t="s">
        <v>71</v>
      </c>
      <c r="B34" s="18">
        <f t="shared" si="3"/>
        <v>2054</v>
      </c>
      <c r="C34" s="67">
        <f t="shared" si="0"/>
        <v>100</v>
      </c>
      <c r="D34" s="18">
        <v>1035</v>
      </c>
      <c r="E34" s="68">
        <f t="shared" si="1"/>
        <v>50.38948393378773</v>
      </c>
      <c r="F34" s="18">
        <v>1019</v>
      </c>
      <c r="G34" s="50">
        <f t="shared" si="2"/>
        <v>49.61051606621227</v>
      </c>
      <c r="I34" s="171"/>
      <c r="J34" s="172"/>
      <c r="K34" s="172"/>
    </row>
    <row r="35" spans="1:11" ht="22.5" customHeight="1">
      <c r="A35" s="17" t="s">
        <v>72</v>
      </c>
      <c r="B35" s="18">
        <f t="shared" si="3"/>
        <v>11483</v>
      </c>
      <c r="C35" s="67">
        <f t="shared" si="0"/>
        <v>100</v>
      </c>
      <c r="D35" s="18">
        <v>4988</v>
      </c>
      <c r="E35" s="68">
        <f t="shared" si="1"/>
        <v>43.43812592528085</v>
      </c>
      <c r="F35" s="18">
        <v>6495</v>
      </c>
      <c r="G35" s="50">
        <f t="shared" si="2"/>
        <v>56.56187407471916</v>
      </c>
      <c r="I35" s="171"/>
      <c r="J35" s="172"/>
      <c r="K35" s="172"/>
    </row>
    <row r="36" spans="1:12" ht="15" customHeight="1">
      <c r="A36" s="17" t="s">
        <v>73</v>
      </c>
      <c r="B36" s="18">
        <f t="shared" si="3"/>
        <v>1046</v>
      </c>
      <c r="C36" s="67">
        <f t="shared" si="0"/>
        <v>100</v>
      </c>
      <c r="D36" s="18">
        <v>534</v>
      </c>
      <c r="E36" s="68">
        <f t="shared" si="1"/>
        <v>51.05162523900574</v>
      </c>
      <c r="F36" s="18">
        <v>512</v>
      </c>
      <c r="G36" s="50">
        <f t="shared" si="2"/>
        <v>48.94837476099426</v>
      </c>
      <c r="H36" s="17"/>
      <c r="I36" s="171"/>
      <c r="J36" s="172"/>
      <c r="K36" s="172"/>
      <c r="L36" s="17"/>
    </row>
    <row r="37" spans="1:12" ht="15" customHeight="1">
      <c r="A37" s="17" t="s">
        <v>74</v>
      </c>
      <c r="B37" s="18">
        <f t="shared" si="3"/>
        <v>2739</v>
      </c>
      <c r="C37" s="67">
        <f t="shared" si="0"/>
        <v>100</v>
      </c>
      <c r="D37" s="18">
        <v>1371</v>
      </c>
      <c r="E37" s="68">
        <f t="shared" si="1"/>
        <v>50.05476451259584</v>
      </c>
      <c r="F37" s="18">
        <v>1368</v>
      </c>
      <c r="G37" s="50">
        <f t="shared" si="2"/>
        <v>49.94523548740416</v>
      </c>
      <c r="H37" s="17"/>
      <c r="I37" s="171"/>
      <c r="J37" s="172"/>
      <c r="K37" s="172"/>
      <c r="L37" s="17"/>
    </row>
    <row r="38" spans="1:12" ht="15" customHeight="1">
      <c r="A38" s="17" t="s">
        <v>75</v>
      </c>
      <c r="B38" s="18">
        <f t="shared" si="3"/>
        <v>1955</v>
      </c>
      <c r="C38" s="67">
        <f t="shared" si="0"/>
        <v>100</v>
      </c>
      <c r="D38" s="18">
        <v>878</v>
      </c>
      <c r="E38" s="68">
        <f t="shared" si="1"/>
        <v>44.910485933503836</v>
      </c>
      <c r="F38" s="18">
        <v>1077</v>
      </c>
      <c r="G38" s="50">
        <f t="shared" si="2"/>
        <v>55.08951406649616</v>
      </c>
      <c r="H38" s="17"/>
      <c r="I38" s="171"/>
      <c r="J38" s="172"/>
      <c r="K38" s="172"/>
      <c r="L38" s="17"/>
    </row>
    <row r="39" spans="1:12" ht="15" customHeight="1">
      <c r="A39" s="17" t="s">
        <v>76</v>
      </c>
      <c r="B39" s="18">
        <f t="shared" si="3"/>
        <v>722</v>
      </c>
      <c r="C39" s="67">
        <f t="shared" si="0"/>
        <v>100</v>
      </c>
      <c r="D39" s="18">
        <v>346</v>
      </c>
      <c r="E39" s="68">
        <f t="shared" si="1"/>
        <v>47.92243767313019</v>
      </c>
      <c r="F39" s="18">
        <v>376</v>
      </c>
      <c r="G39" s="50">
        <f t="shared" si="2"/>
        <v>52.07756232686981</v>
      </c>
      <c r="H39" s="17"/>
      <c r="I39" s="171"/>
      <c r="J39" s="172"/>
      <c r="K39" s="172"/>
      <c r="L39" s="17"/>
    </row>
    <row r="40" spans="1:12" ht="15" customHeight="1">
      <c r="A40" s="51" t="s">
        <v>77</v>
      </c>
      <c r="B40" s="52">
        <f t="shared" si="3"/>
        <v>1430</v>
      </c>
      <c r="C40" s="69">
        <f t="shared" si="0"/>
        <v>100</v>
      </c>
      <c r="D40" s="52">
        <v>745</v>
      </c>
      <c r="E40" s="70">
        <f t="shared" si="1"/>
        <v>52.09790209790209</v>
      </c>
      <c r="F40" s="52">
        <v>685</v>
      </c>
      <c r="G40" s="53">
        <f t="shared" si="2"/>
        <v>47.9020979020979</v>
      </c>
      <c r="H40" s="17"/>
      <c r="I40" s="171"/>
      <c r="J40" s="172"/>
      <c r="K40" s="172"/>
      <c r="L40" s="17"/>
    </row>
    <row r="41" spans="7:12" ht="15" customHeight="1">
      <c r="G41" s="238" t="s">
        <v>78</v>
      </c>
      <c r="H41" s="17"/>
      <c r="I41" s="173"/>
      <c r="J41" s="157"/>
      <c r="K41" s="15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203"/>
      <c r="I42" s="17"/>
      <c r="J42" s="17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H43" s="17"/>
      <c r="I43" s="17"/>
      <c r="J43" s="17"/>
      <c r="K43" s="64"/>
      <c r="L43" s="65"/>
    </row>
    <row r="44" spans="8:14" ht="15" customHeight="1">
      <c r="H44" s="17"/>
      <c r="I44" s="17"/>
      <c r="J44" s="17"/>
      <c r="K44" s="64"/>
      <c r="L44" s="65"/>
      <c r="M44" s="55"/>
      <c r="N44" s="23"/>
    </row>
    <row r="45" spans="8:14" ht="15" customHeight="1">
      <c r="H45" s="17"/>
      <c r="I45" s="17"/>
      <c r="J45" s="17"/>
      <c r="K45" s="71"/>
      <c r="L45" s="65"/>
      <c r="M45" s="55"/>
      <c r="N45" s="23"/>
    </row>
    <row r="46" ht="15" customHeight="1">
      <c r="M46" s="55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6" display="Inicio"/>
    <hyperlink ref="G41" location="'pag 20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385" t="s">
        <v>417</v>
      </c>
      <c r="B1" s="386"/>
      <c r="C1" s="386"/>
      <c r="D1" s="386"/>
      <c r="E1" s="386"/>
      <c r="F1" s="386"/>
      <c r="G1" s="386"/>
    </row>
    <row r="2" spans="1:9" s="32" customFormat="1" ht="18" customHeight="1">
      <c r="A2" s="9" t="s">
        <v>40</v>
      </c>
      <c r="B2" s="57"/>
      <c r="C2" s="57"/>
      <c r="D2" s="57"/>
      <c r="E2" s="57"/>
      <c r="F2" s="57"/>
      <c r="G2" s="239" t="s">
        <v>79</v>
      </c>
      <c r="H2" s="31"/>
      <c r="I2" s="31"/>
    </row>
    <row r="3" spans="1:9" s="5" customFormat="1" ht="36" customHeight="1">
      <c r="A3" s="235" t="s">
        <v>359</v>
      </c>
      <c r="B3" s="379" t="s">
        <v>0</v>
      </c>
      <c r="C3" s="379"/>
      <c r="D3" s="379" t="s">
        <v>1</v>
      </c>
      <c r="E3" s="379"/>
      <c r="F3" s="379" t="s">
        <v>2</v>
      </c>
      <c r="G3" s="380" t="s">
        <v>3</v>
      </c>
      <c r="H3" s="4"/>
      <c r="I3" s="4"/>
    </row>
    <row r="4" spans="1:11" s="10" customFormat="1" ht="19.5" customHeight="1">
      <c r="A4" s="58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  <c r="I4" s="163"/>
      <c r="J4" s="163"/>
      <c r="K4" s="163"/>
    </row>
    <row r="5" spans="1:7" ht="15" customHeight="1">
      <c r="A5" s="17" t="s">
        <v>80</v>
      </c>
      <c r="B5" s="62">
        <f>D5+F5</f>
        <v>2849</v>
      </c>
      <c r="C5" s="72">
        <f aca="true" t="shared" si="0" ref="C5:C18">B5/$B5*100</f>
        <v>100</v>
      </c>
      <c r="D5" s="62">
        <v>1485</v>
      </c>
      <c r="E5" s="63">
        <f aca="true" t="shared" si="1" ref="E5:E18">D5/$B5*100</f>
        <v>52.123552123552116</v>
      </c>
      <c r="F5" s="62">
        <v>1364</v>
      </c>
      <c r="G5" s="63">
        <f aca="true" t="shared" si="2" ref="G5:G18">F5/$B5*100</f>
        <v>47.87644787644788</v>
      </c>
    </row>
    <row r="6" spans="1:13" ht="15" customHeight="1">
      <c r="A6" s="14" t="s">
        <v>81</v>
      </c>
      <c r="B6" s="18">
        <f aca="true" t="shared" si="3" ref="B6:B18">D6+F6</f>
        <v>554</v>
      </c>
      <c r="C6" s="67">
        <f t="shared" si="0"/>
        <v>100</v>
      </c>
      <c r="D6" s="18">
        <v>277</v>
      </c>
      <c r="E6" s="50">
        <f t="shared" si="1"/>
        <v>50</v>
      </c>
      <c r="F6" s="18">
        <v>277</v>
      </c>
      <c r="G6" s="50">
        <f t="shared" si="2"/>
        <v>50</v>
      </c>
      <c r="L6" s="17"/>
      <c r="M6" s="17"/>
    </row>
    <row r="7" spans="1:13" ht="15" customHeight="1">
      <c r="A7" s="14" t="s">
        <v>29</v>
      </c>
      <c r="B7" s="18">
        <f t="shared" si="3"/>
        <v>2063</v>
      </c>
      <c r="C7" s="67">
        <f t="shared" si="0"/>
        <v>100</v>
      </c>
      <c r="D7" s="18">
        <v>963</v>
      </c>
      <c r="E7" s="50">
        <f t="shared" si="1"/>
        <v>46.67959282598158</v>
      </c>
      <c r="F7" s="18">
        <v>1100</v>
      </c>
      <c r="G7" s="50">
        <f t="shared" si="2"/>
        <v>53.32040717401843</v>
      </c>
      <c r="L7" s="17"/>
      <c r="M7" s="17"/>
    </row>
    <row r="8" spans="1:13" ht="15" customHeight="1">
      <c r="A8" s="14" t="s">
        <v>82</v>
      </c>
      <c r="B8" s="18">
        <f t="shared" si="3"/>
        <v>1065</v>
      </c>
      <c r="C8" s="67">
        <f t="shared" si="0"/>
        <v>100</v>
      </c>
      <c r="D8" s="18">
        <v>520</v>
      </c>
      <c r="E8" s="50">
        <f t="shared" si="1"/>
        <v>48.82629107981221</v>
      </c>
      <c r="F8" s="18">
        <v>545</v>
      </c>
      <c r="G8" s="50">
        <f t="shared" si="2"/>
        <v>51.173708920187785</v>
      </c>
      <c r="L8" s="17"/>
      <c r="M8" s="17"/>
    </row>
    <row r="9" spans="1:13" ht="15" customHeight="1">
      <c r="A9" s="14" t="s">
        <v>83</v>
      </c>
      <c r="B9" s="18">
        <f t="shared" si="3"/>
        <v>3613</v>
      </c>
      <c r="C9" s="67">
        <f t="shared" si="0"/>
        <v>100</v>
      </c>
      <c r="D9" s="18">
        <v>1835</v>
      </c>
      <c r="E9" s="50">
        <f t="shared" si="1"/>
        <v>50.788818156656525</v>
      </c>
      <c r="F9" s="18">
        <v>1778</v>
      </c>
      <c r="G9" s="50">
        <f t="shared" si="2"/>
        <v>49.21118184334348</v>
      </c>
      <c r="L9" s="17"/>
      <c r="M9" s="17"/>
    </row>
    <row r="10" spans="1:13" ht="15" customHeight="1">
      <c r="A10" s="17" t="s">
        <v>84</v>
      </c>
      <c r="B10" s="18">
        <f t="shared" si="3"/>
        <v>17255</v>
      </c>
      <c r="C10" s="67">
        <f t="shared" si="0"/>
        <v>100</v>
      </c>
      <c r="D10" s="18">
        <v>7681</v>
      </c>
      <c r="E10" s="50">
        <f t="shared" si="1"/>
        <v>44.51463343958273</v>
      </c>
      <c r="F10" s="18">
        <v>9574</v>
      </c>
      <c r="G10" s="50">
        <f t="shared" si="2"/>
        <v>55.48536656041727</v>
      </c>
      <c r="L10" s="17"/>
      <c r="M10" s="17"/>
    </row>
    <row r="11" spans="1:13" ht="22.5" customHeight="1">
      <c r="A11" s="17" t="s">
        <v>85</v>
      </c>
      <c r="B11" s="18">
        <f t="shared" si="3"/>
        <v>3727</v>
      </c>
      <c r="C11" s="67">
        <f t="shared" si="0"/>
        <v>100</v>
      </c>
      <c r="D11" s="18">
        <v>1865</v>
      </c>
      <c r="E11" s="50">
        <f t="shared" si="1"/>
        <v>50.040246847330295</v>
      </c>
      <c r="F11" s="18">
        <v>1862</v>
      </c>
      <c r="G11" s="50">
        <f t="shared" si="2"/>
        <v>49.959753152669705</v>
      </c>
      <c r="L11" s="17"/>
      <c r="M11" s="17"/>
    </row>
    <row r="12" spans="1:13" ht="15" customHeight="1">
      <c r="A12" s="17" t="s">
        <v>86</v>
      </c>
      <c r="B12" s="18">
        <f t="shared" si="3"/>
        <v>2042</v>
      </c>
      <c r="C12" s="67">
        <f t="shared" si="0"/>
        <v>100</v>
      </c>
      <c r="D12" s="18">
        <v>1028</v>
      </c>
      <c r="E12" s="50">
        <f t="shared" si="1"/>
        <v>50.34280117531832</v>
      </c>
      <c r="F12" s="18">
        <v>1014</v>
      </c>
      <c r="G12" s="50">
        <f t="shared" si="2"/>
        <v>49.657198824681686</v>
      </c>
      <c r="L12" s="17"/>
      <c r="M12" s="17"/>
    </row>
    <row r="13" spans="1:13" ht="15" customHeight="1">
      <c r="A13" s="17" t="s">
        <v>87</v>
      </c>
      <c r="B13" s="18">
        <f t="shared" si="3"/>
        <v>6713</v>
      </c>
      <c r="C13" s="67">
        <f t="shared" si="0"/>
        <v>100</v>
      </c>
      <c r="D13" s="18">
        <v>3345</v>
      </c>
      <c r="E13" s="50">
        <f t="shared" si="1"/>
        <v>49.828690600327725</v>
      </c>
      <c r="F13" s="18">
        <v>3368</v>
      </c>
      <c r="G13" s="50">
        <f t="shared" si="2"/>
        <v>50.17130939967228</v>
      </c>
      <c r="L13" s="17"/>
      <c r="M13" s="17"/>
    </row>
    <row r="14" spans="1:13" ht="15" customHeight="1">
      <c r="A14" s="17" t="s">
        <v>88</v>
      </c>
      <c r="B14" s="18">
        <f t="shared" si="3"/>
        <v>2984</v>
      </c>
      <c r="C14" s="67">
        <f t="shared" si="0"/>
        <v>100</v>
      </c>
      <c r="D14" s="18">
        <v>1422</v>
      </c>
      <c r="E14" s="50">
        <f t="shared" si="1"/>
        <v>47.65415549597855</v>
      </c>
      <c r="F14" s="18">
        <v>1562</v>
      </c>
      <c r="G14" s="50">
        <f t="shared" si="2"/>
        <v>52.34584450402144</v>
      </c>
      <c r="L14" s="17"/>
      <c r="M14" s="17"/>
    </row>
    <row r="15" spans="1:13" ht="15" customHeight="1">
      <c r="A15" s="17" t="s">
        <v>89</v>
      </c>
      <c r="B15" s="18">
        <f t="shared" si="3"/>
        <v>4074</v>
      </c>
      <c r="C15" s="67">
        <f t="shared" si="0"/>
        <v>100</v>
      </c>
      <c r="D15" s="18">
        <v>1943</v>
      </c>
      <c r="E15" s="50">
        <f t="shared" si="1"/>
        <v>47.6926853215513</v>
      </c>
      <c r="F15" s="18">
        <v>2131</v>
      </c>
      <c r="G15" s="50">
        <f t="shared" si="2"/>
        <v>52.307314678448705</v>
      </c>
      <c r="L15" s="17"/>
      <c r="M15" s="17"/>
    </row>
    <row r="16" spans="1:13" ht="15" customHeight="1">
      <c r="A16" s="17" t="s">
        <v>90</v>
      </c>
      <c r="B16" s="18">
        <f t="shared" si="3"/>
        <v>2005</v>
      </c>
      <c r="C16" s="67">
        <f t="shared" si="0"/>
        <v>100</v>
      </c>
      <c r="D16" s="18">
        <v>1042</v>
      </c>
      <c r="E16" s="50">
        <f t="shared" si="1"/>
        <v>51.97007481296758</v>
      </c>
      <c r="F16" s="18">
        <v>963</v>
      </c>
      <c r="G16" s="50">
        <f t="shared" si="2"/>
        <v>48.02992518703242</v>
      </c>
      <c r="L16" s="17"/>
      <c r="M16" s="17"/>
    </row>
    <row r="17" spans="1:13" ht="22.5" customHeight="1">
      <c r="A17" s="17" t="s">
        <v>38</v>
      </c>
      <c r="B17" s="18">
        <f t="shared" si="3"/>
        <v>646</v>
      </c>
      <c r="C17" s="67">
        <f t="shared" si="0"/>
        <v>100</v>
      </c>
      <c r="D17" s="18">
        <v>303</v>
      </c>
      <c r="E17" s="50">
        <f t="shared" si="1"/>
        <v>46.90402476780186</v>
      </c>
      <c r="F17" s="18">
        <v>343</v>
      </c>
      <c r="G17" s="50">
        <f t="shared" si="2"/>
        <v>53.09597523219814</v>
      </c>
      <c r="L17" s="17"/>
      <c r="M17" s="17"/>
    </row>
    <row r="18" spans="1:13" ht="15" customHeight="1">
      <c r="A18" s="20" t="s">
        <v>39</v>
      </c>
      <c r="B18" s="21">
        <f t="shared" si="3"/>
        <v>914</v>
      </c>
      <c r="C18" s="73">
        <f t="shared" si="0"/>
        <v>100</v>
      </c>
      <c r="D18" s="21">
        <v>430</v>
      </c>
      <c r="E18" s="22">
        <f t="shared" si="1"/>
        <v>47.04595185995623</v>
      </c>
      <c r="F18" s="21">
        <v>484</v>
      </c>
      <c r="G18" s="22">
        <f t="shared" si="2"/>
        <v>52.95404814004377</v>
      </c>
      <c r="L18" s="17"/>
      <c r="M18" s="17"/>
    </row>
    <row r="19" spans="1:13" s="19" customFormat="1" ht="15" customHeight="1">
      <c r="A19" s="17"/>
      <c r="B19" s="18"/>
      <c r="C19" s="24"/>
      <c r="D19" s="18"/>
      <c r="E19" s="24"/>
      <c r="F19" s="18"/>
      <c r="G19" s="24"/>
      <c r="L19" s="27"/>
      <c r="M19" s="27"/>
    </row>
    <row r="20" spans="1:13" ht="22.5" customHeight="1">
      <c r="A20" s="17"/>
      <c r="B20" s="18"/>
      <c r="C20" s="24"/>
      <c r="D20" s="18"/>
      <c r="E20" s="24"/>
      <c r="F20" s="18"/>
      <c r="G20" s="24"/>
      <c r="L20" s="17"/>
      <c r="M20" s="17"/>
    </row>
    <row r="21" spans="1:13" ht="15" customHeight="1">
      <c r="A21" s="17"/>
      <c r="B21" s="18"/>
      <c r="C21" s="24"/>
      <c r="D21" s="18"/>
      <c r="E21" s="24"/>
      <c r="F21" s="18"/>
      <c r="G21" s="24"/>
      <c r="L21" s="17"/>
      <c r="M21" s="17"/>
    </row>
    <row r="22" spans="1:13" ht="15" customHeight="1">
      <c r="A22" s="17"/>
      <c r="B22" s="18"/>
      <c r="C22" s="24"/>
      <c r="D22" s="18"/>
      <c r="E22" s="24"/>
      <c r="F22" s="18"/>
      <c r="G22" s="24"/>
      <c r="L22" s="17"/>
      <c r="M22" s="17"/>
    </row>
    <row r="23" spans="1:13" ht="15" customHeight="1">
      <c r="A23" s="17"/>
      <c r="B23" s="18"/>
      <c r="C23" s="24"/>
      <c r="D23" s="18"/>
      <c r="E23" s="24"/>
      <c r="F23" s="18"/>
      <c r="G23" s="24"/>
      <c r="L23" s="17"/>
      <c r="M23" s="17"/>
    </row>
    <row r="24" spans="1:13" ht="15" customHeight="1">
      <c r="A24" s="17"/>
      <c r="B24" s="18"/>
      <c r="C24" s="24"/>
      <c r="D24" s="18"/>
      <c r="E24" s="24"/>
      <c r="F24" s="18"/>
      <c r="G24" s="24"/>
      <c r="H24" s="17"/>
      <c r="I24" s="17"/>
      <c r="J24" s="17"/>
      <c r="K24" s="17"/>
      <c r="L24" s="17"/>
      <c r="M24" s="17"/>
    </row>
    <row r="25" spans="1:13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64"/>
      <c r="L27" s="64"/>
      <c r="M27" s="64"/>
    </row>
    <row r="28" spans="1:14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74"/>
      <c r="L28" s="65"/>
      <c r="M28" s="65"/>
      <c r="N28" s="23"/>
    </row>
    <row r="29" spans="1:14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74"/>
      <c r="L29" s="65"/>
      <c r="M29" s="65"/>
      <c r="N29" s="23"/>
    </row>
    <row r="30" spans="1:14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74"/>
      <c r="L30" s="65"/>
      <c r="M30" s="65"/>
      <c r="N30" s="23"/>
    </row>
    <row r="31" spans="1:14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74"/>
      <c r="L31" s="65"/>
      <c r="M31" s="65"/>
      <c r="N31" s="23"/>
    </row>
    <row r="32" spans="1:14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74"/>
      <c r="L32" s="65"/>
      <c r="M32" s="65"/>
      <c r="N32" s="23"/>
    </row>
    <row r="33" spans="1:14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64"/>
      <c r="L33" s="65"/>
      <c r="M33" s="65"/>
      <c r="N33" s="23"/>
    </row>
    <row r="34" spans="1:14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64"/>
      <c r="L34" s="65"/>
      <c r="M34" s="65"/>
      <c r="N34" s="23"/>
    </row>
    <row r="35" spans="1:14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64"/>
      <c r="L35" s="65"/>
      <c r="M35" s="65"/>
      <c r="N35" s="23"/>
    </row>
    <row r="36" spans="1:14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64"/>
      <c r="L36" s="65"/>
      <c r="M36" s="65"/>
      <c r="N36" s="23"/>
    </row>
    <row r="37" spans="1:14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64"/>
      <c r="L37" s="65"/>
      <c r="M37" s="65"/>
      <c r="N37" s="23"/>
    </row>
    <row r="38" spans="1:14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4"/>
      <c r="L38" s="65"/>
      <c r="M38" s="65"/>
      <c r="N38" s="23"/>
    </row>
    <row r="39" spans="1:14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64"/>
      <c r="L39" s="65"/>
      <c r="M39" s="65"/>
      <c r="N39" s="23"/>
    </row>
    <row r="40" spans="1:14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4"/>
      <c r="L40" s="65"/>
      <c r="M40" s="65"/>
      <c r="N40" s="23"/>
    </row>
    <row r="41" spans="1:14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64"/>
      <c r="L41" s="65"/>
      <c r="M41" s="65"/>
      <c r="N41" s="23"/>
    </row>
    <row r="42" spans="1:14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64"/>
      <c r="L42" s="65"/>
      <c r="M42" s="65"/>
      <c r="N42" s="23"/>
    </row>
    <row r="43" spans="1:14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64"/>
      <c r="L43" s="65"/>
      <c r="M43" s="65"/>
      <c r="N43" s="23"/>
    </row>
    <row r="44" spans="1:14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64"/>
      <c r="L44" s="65"/>
      <c r="M44" s="65"/>
      <c r="N44" s="23"/>
    </row>
    <row r="45" spans="1:14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64"/>
      <c r="L45" s="65"/>
      <c r="M45" s="65"/>
      <c r="N45" s="23"/>
    </row>
    <row r="46" spans="1:13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71"/>
      <c r="L46" s="65"/>
      <c r="M46" s="65"/>
    </row>
    <row r="47" spans="1:13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1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</sheetData>
  <mergeCells count="4">
    <mergeCell ref="F3:G3"/>
    <mergeCell ref="A1:G1"/>
    <mergeCell ref="B3:C3"/>
    <mergeCell ref="D3:E3"/>
  </mergeCells>
  <hyperlinks>
    <hyperlink ref="A3" location="Indice!B6" display="Inicio"/>
    <hyperlink ref="G2" location="'pag 19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  <col min="14" max="14" width="7" style="0" bestFit="1" customWidth="1"/>
  </cols>
  <sheetData>
    <row r="1" spans="1:9" s="2" customFormat="1" ht="39.75" customHeight="1">
      <c r="A1" s="389" t="s">
        <v>416</v>
      </c>
      <c r="B1" s="389"/>
      <c r="C1" s="389"/>
      <c r="D1" s="389"/>
      <c r="E1" s="389"/>
      <c r="F1" s="389"/>
      <c r="G1" s="389"/>
      <c r="H1" s="389"/>
      <c r="I1" s="389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/>
      <c r="H3" s="382" t="s">
        <v>42</v>
      </c>
      <c r="I3" s="382"/>
    </row>
    <row r="4" spans="1:9" s="10" customFormat="1" ht="19.5" customHeight="1">
      <c r="A4" s="6"/>
      <c r="B4" s="7" t="s">
        <v>91</v>
      </c>
      <c r="C4" s="8" t="s">
        <v>5</v>
      </c>
      <c r="D4" s="7" t="s">
        <v>91</v>
      </c>
      <c r="E4" s="8" t="s">
        <v>5</v>
      </c>
      <c r="F4" s="7" t="s">
        <v>91</v>
      </c>
      <c r="G4" s="8" t="s">
        <v>5</v>
      </c>
      <c r="H4" s="7" t="s">
        <v>91</v>
      </c>
      <c r="I4" s="8" t="s">
        <v>5</v>
      </c>
    </row>
    <row r="5" spans="1:9" s="13" customFormat="1" ht="15" customHeight="1">
      <c r="A5" s="11" t="s">
        <v>6</v>
      </c>
      <c r="B5" s="12">
        <f>D5+F5+H5</f>
        <v>193821</v>
      </c>
      <c r="C5" s="12">
        <f aca="true" t="shared" si="0" ref="C5:C40">B5/$B$5*100</f>
        <v>100</v>
      </c>
      <c r="D5" s="12">
        <f>SUM(D6:D40)+SUM('pag 22'!D5:D18)</f>
        <v>35187</v>
      </c>
      <c r="E5" s="12">
        <f aca="true" t="shared" si="1" ref="E5:E40">D5/$D$5*100</f>
        <v>100</v>
      </c>
      <c r="F5" s="12">
        <f>SUM(F6:F40)+SUM('pag 22'!F5:F18)</f>
        <v>17961</v>
      </c>
      <c r="G5" s="12">
        <f aca="true" t="shared" si="2" ref="G5:G40">F5/$F$5*100</f>
        <v>100</v>
      </c>
      <c r="H5" s="12">
        <f>SUM(H6:H40)+SUM('pag 22'!H5:H18)</f>
        <v>140673</v>
      </c>
      <c r="I5" s="12">
        <f aca="true" t="shared" si="3" ref="I5:I40">H5/$H$5*100</f>
        <v>100</v>
      </c>
    </row>
    <row r="6" spans="1:9" ht="15" customHeight="1">
      <c r="A6" s="14" t="s">
        <v>43</v>
      </c>
      <c r="B6" s="18">
        <f>D6+F6+H6</f>
        <v>1120</v>
      </c>
      <c r="C6" s="50">
        <f t="shared" si="0"/>
        <v>0.577852761052724</v>
      </c>
      <c r="D6" s="18">
        <v>131</v>
      </c>
      <c r="E6" s="50">
        <f t="shared" si="1"/>
        <v>0.37229658680762784</v>
      </c>
      <c r="F6" s="18">
        <v>38</v>
      </c>
      <c r="G6" s="50">
        <f t="shared" si="2"/>
        <v>0.21156951171983743</v>
      </c>
      <c r="H6" s="77">
        <v>951</v>
      </c>
      <c r="I6" s="50">
        <f t="shared" si="3"/>
        <v>0.6760359130750038</v>
      </c>
    </row>
    <row r="7" spans="1:9" ht="15" customHeight="1">
      <c r="A7" s="14" t="s">
        <v>44</v>
      </c>
      <c r="B7" s="18">
        <f aca="true" t="shared" si="4" ref="B7:B40">D7+F7+H7</f>
        <v>1751</v>
      </c>
      <c r="C7" s="50">
        <f t="shared" si="0"/>
        <v>0.9034108791101068</v>
      </c>
      <c r="D7" s="18">
        <v>334</v>
      </c>
      <c r="E7" s="50">
        <f t="shared" si="1"/>
        <v>0.949214198425555</v>
      </c>
      <c r="F7" s="18">
        <v>205</v>
      </c>
      <c r="G7" s="50">
        <f t="shared" si="2"/>
        <v>1.1413618395412282</v>
      </c>
      <c r="H7" s="77">
        <v>1212</v>
      </c>
      <c r="I7" s="50">
        <f t="shared" si="3"/>
        <v>0.8615725832249258</v>
      </c>
    </row>
    <row r="8" spans="1:9" ht="15" customHeight="1">
      <c r="A8" s="14" t="s">
        <v>45</v>
      </c>
      <c r="B8" s="18">
        <f t="shared" si="4"/>
        <v>1533</v>
      </c>
      <c r="C8" s="50">
        <f t="shared" si="0"/>
        <v>0.7909359666909157</v>
      </c>
      <c r="D8" s="18">
        <v>257</v>
      </c>
      <c r="E8" s="50">
        <f t="shared" si="1"/>
        <v>0.7303833802256515</v>
      </c>
      <c r="F8" s="18">
        <v>184</v>
      </c>
      <c r="G8" s="50">
        <f t="shared" si="2"/>
        <v>1.0244418462223708</v>
      </c>
      <c r="H8" s="77">
        <v>1092</v>
      </c>
      <c r="I8" s="50">
        <f t="shared" si="3"/>
        <v>0.7762683670640421</v>
      </c>
    </row>
    <row r="9" spans="1:9" ht="15" customHeight="1">
      <c r="A9" s="14" t="s">
        <v>46</v>
      </c>
      <c r="B9" s="18">
        <f t="shared" si="4"/>
        <v>1614</v>
      </c>
      <c r="C9" s="50">
        <f t="shared" si="0"/>
        <v>0.8327271038741932</v>
      </c>
      <c r="D9" s="18">
        <v>384</v>
      </c>
      <c r="E9" s="50">
        <f t="shared" si="1"/>
        <v>1.091312132321596</v>
      </c>
      <c r="F9" s="18">
        <v>305</v>
      </c>
      <c r="G9" s="50">
        <f t="shared" si="2"/>
        <v>1.6981237124881687</v>
      </c>
      <c r="H9" s="77">
        <v>925</v>
      </c>
      <c r="I9" s="50">
        <f t="shared" si="3"/>
        <v>0.6575533329068123</v>
      </c>
    </row>
    <row r="10" spans="1:9" ht="15" customHeight="1">
      <c r="A10" s="14" t="s">
        <v>47</v>
      </c>
      <c r="B10" s="18">
        <f t="shared" si="4"/>
        <v>1134</v>
      </c>
      <c r="C10" s="50">
        <f t="shared" si="0"/>
        <v>0.585075920565883</v>
      </c>
      <c r="D10" s="18">
        <v>215</v>
      </c>
      <c r="E10" s="50">
        <f t="shared" si="1"/>
        <v>0.6110211157529769</v>
      </c>
      <c r="F10" s="18">
        <v>59</v>
      </c>
      <c r="G10" s="50">
        <f t="shared" si="2"/>
        <v>0.32848950503869495</v>
      </c>
      <c r="H10" s="77">
        <v>860</v>
      </c>
      <c r="I10" s="50">
        <f t="shared" si="3"/>
        <v>0.6113468824863335</v>
      </c>
    </row>
    <row r="11" spans="1:9" ht="22.5" customHeight="1">
      <c r="A11" s="17" t="s">
        <v>48</v>
      </c>
      <c r="B11" s="18">
        <f t="shared" si="4"/>
        <v>5428</v>
      </c>
      <c r="C11" s="50">
        <f t="shared" si="0"/>
        <v>2.8005221312448083</v>
      </c>
      <c r="D11" s="18">
        <v>1031</v>
      </c>
      <c r="E11" s="50">
        <f t="shared" si="1"/>
        <v>2.9300593969363686</v>
      </c>
      <c r="F11" s="18">
        <v>320</v>
      </c>
      <c r="G11" s="50">
        <f t="shared" si="2"/>
        <v>1.7816379934302098</v>
      </c>
      <c r="H11" s="77">
        <v>4077</v>
      </c>
      <c r="I11" s="50">
        <f t="shared" si="3"/>
        <v>2.8982107440660254</v>
      </c>
    </row>
    <row r="12" spans="1:9" ht="15" customHeight="1">
      <c r="A12" s="17" t="s">
        <v>49</v>
      </c>
      <c r="B12" s="18">
        <f t="shared" si="4"/>
        <v>1000</v>
      </c>
      <c r="C12" s="50">
        <f t="shared" si="0"/>
        <v>0.5159399652256463</v>
      </c>
      <c r="D12" s="18">
        <v>172</v>
      </c>
      <c r="E12" s="50">
        <f t="shared" si="1"/>
        <v>0.4888168926023816</v>
      </c>
      <c r="F12" s="18">
        <v>87</v>
      </c>
      <c r="G12" s="50">
        <f t="shared" si="2"/>
        <v>0.48438282946383826</v>
      </c>
      <c r="H12" s="77">
        <v>741</v>
      </c>
      <c r="I12" s="50">
        <f t="shared" si="3"/>
        <v>0.5267535347934572</v>
      </c>
    </row>
    <row r="13" spans="1:9" ht="15" customHeight="1">
      <c r="A13" s="17" t="s">
        <v>50</v>
      </c>
      <c r="B13" s="18">
        <f t="shared" si="4"/>
        <v>21987</v>
      </c>
      <c r="C13" s="50">
        <f t="shared" si="0"/>
        <v>11.343972015416286</v>
      </c>
      <c r="D13" s="18">
        <v>6784</v>
      </c>
      <c r="E13" s="50">
        <f t="shared" si="1"/>
        <v>19.279847671014863</v>
      </c>
      <c r="F13" s="18">
        <v>3517</v>
      </c>
      <c r="G13" s="50">
        <f t="shared" si="2"/>
        <v>19.5813150715439</v>
      </c>
      <c r="H13" s="77">
        <v>11686</v>
      </c>
      <c r="I13" s="50">
        <f t="shared" si="3"/>
        <v>8.307208917134062</v>
      </c>
    </row>
    <row r="14" spans="1:9" ht="15" customHeight="1">
      <c r="A14" s="17" t="s">
        <v>51</v>
      </c>
      <c r="B14" s="18">
        <f t="shared" si="4"/>
        <v>4418</v>
      </c>
      <c r="C14" s="50">
        <f t="shared" si="0"/>
        <v>2.2794227663669053</v>
      </c>
      <c r="D14" s="18">
        <v>396</v>
      </c>
      <c r="E14" s="50">
        <f t="shared" si="1"/>
        <v>1.1254156364566459</v>
      </c>
      <c r="F14" s="18">
        <v>134</v>
      </c>
      <c r="G14" s="50">
        <f t="shared" si="2"/>
        <v>0.7460609097489004</v>
      </c>
      <c r="H14" s="77">
        <v>3888</v>
      </c>
      <c r="I14" s="50">
        <f t="shared" si="3"/>
        <v>2.7638566036126333</v>
      </c>
    </row>
    <row r="15" spans="1:9" ht="15" customHeight="1">
      <c r="A15" s="17" t="s">
        <v>52</v>
      </c>
      <c r="B15" s="18">
        <f t="shared" si="4"/>
        <v>2902</v>
      </c>
      <c r="C15" s="50">
        <f t="shared" si="0"/>
        <v>1.4972577790848258</v>
      </c>
      <c r="D15" s="18">
        <v>497</v>
      </c>
      <c r="E15" s="50">
        <f t="shared" si="1"/>
        <v>1.412453462926649</v>
      </c>
      <c r="F15" s="18">
        <v>162</v>
      </c>
      <c r="G15" s="50">
        <f t="shared" si="2"/>
        <v>0.9019542341740439</v>
      </c>
      <c r="H15" s="77">
        <v>2243</v>
      </c>
      <c r="I15" s="50">
        <f t="shared" si="3"/>
        <v>1.5944779737405188</v>
      </c>
    </row>
    <row r="16" spans="1:9" ht="15" customHeight="1">
      <c r="A16" s="17" t="s">
        <v>53</v>
      </c>
      <c r="B16" s="18">
        <f t="shared" si="4"/>
        <v>2612</v>
      </c>
      <c r="C16" s="50">
        <f t="shared" si="0"/>
        <v>1.3476351891693883</v>
      </c>
      <c r="D16" s="18">
        <v>438</v>
      </c>
      <c r="E16" s="50">
        <f t="shared" si="1"/>
        <v>1.2447779009293205</v>
      </c>
      <c r="F16" s="18">
        <v>155</v>
      </c>
      <c r="G16" s="50">
        <f t="shared" si="2"/>
        <v>0.8629809030677579</v>
      </c>
      <c r="H16" s="77">
        <v>2019</v>
      </c>
      <c r="I16" s="50">
        <f t="shared" si="3"/>
        <v>1.4352434369068692</v>
      </c>
    </row>
    <row r="17" spans="1:9" ht="22.5" customHeight="1">
      <c r="A17" s="17" t="s">
        <v>54</v>
      </c>
      <c r="B17" s="18">
        <f t="shared" si="4"/>
        <v>2795</v>
      </c>
      <c r="C17" s="50">
        <f t="shared" si="0"/>
        <v>1.4420522028056815</v>
      </c>
      <c r="D17" s="18">
        <v>266</v>
      </c>
      <c r="E17" s="50">
        <f t="shared" si="1"/>
        <v>0.7559610083269389</v>
      </c>
      <c r="F17" s="18">
        <v>1464</v>
      </c>
      <c r="G17" s="50">
        <f t="shared" si="2"/>
        <v>8.15099381994321</v>
      </c>
      <c r="H17" s="77">
        <v>1065</v>
      </c>
      <c r="I17" s="50">
        <f t="shared" si="3"/>
        <v>0.7570749184278432</v>
      </c>
    </row>
    <row r="18" spans="1:9" ht="15" customHeight="1">
      <c r="A18" s="17" t="s">
        <v>55</v>
      </c>
      <c r="B18" s="18">
        <f t="shared" si="4"/>
        <v>3551</v>
      </c>
      <c r="C18" s="50">
        <f t="shared" si="0"/>
        <v>1.8321028165162703</v>
      </c>
      <c r="D18" s="18">
        <v>509</v>
      </c>
      <c r="E18" s="50">
        <f t="shared" si="1"/>
        <v>1.446556967061699</v>
      </c>
      <c r="F18" s="18">
        <v>468</v>
      </c>
      <c r="G18" s="50">
        <f t="shared" si="2"/>
        <v>2.605645565391682</v>
      </c>
      <c r="H18" s="77">
        <v>2574</v>
      </c>
      <c r="I18" s="50">
        <f t="shared" si="3"/>
        <v>1.8297754366509564</v>
      </c>
    </row>
    <row r="19" spans="1:9" ht="15" customHeight="1">
      <c r="A19" s="17" t="s">
        <v>56</v>
      </c>
      <c r="B19" s="18">
        <f t="shared" si="4"/>
        <v>6494</v>
      </c>
      <c r="C19" s="50">
        <f t="shared" si="0"/>
        <v>3.3505141341753477</v>
      </c>
      <c r="D19" s="18">
        <v>967</v>
      </c>
      <c r="E19" s="50">
        <f t="shared" si="1"/>
        <v>2.748174041549436</v>
      </c>
      <c r="F19" s="18">
        <v>532</v>
      </c>
      <c r="G19" s="50">
        <f t="shared" si="2"/>
        <v>2.961973164077724</v>
      </c>
      <c r="H19" s="77">
        <v>4995</v>
      </c>
      <c r="I19" s="50">
        <f t="shared" si="3"/>
        <v>3.550787997696786</v>
      </c>
    </row>
    <row r="20" spans="1:9" ht="15" customHeight="1">
      <c r="A20" s="17" t="s">
        <v>57</v>
      </c>
      <c r="B20" s="18">
        <f t="shared" si="4"/>
        <v>1728</v>
      </c>
      <c r="C20" s="50">
        <f t="shared" si="0"/>
        <v>0.8915442599099168</v>
      </c>
      <c r="D20" s="18">
        <v>282</v>
      </c>
      <c r="E20" s="50">
        <f t="shared" si="1"/>
        <v>0.8014323471736721</v>
      </c>
      <c r="F20" s="18">
        <v>145</v>
      </c>
      <c r="G20" s="50">
        <f t="shared" si="2"/>
        <v>0.807304715773064</v>
      </c>
      <c r="H20" s="77">
        <v>1301</v>
      </c>
      <c r="I20" s="50">
        <f t="shared" si="3"/>
        <v>0.9248398768775814</v>
      </c>
    </row>
    <row r="21" spans="1:9" ht="15" customHeight="1">
      <c r="A21" s="17" t="s">
        <v>58</v>
      </c>
      <c r="B21" s="18">
        <f t="shared" si="4"/>
        <v>2450</v>
      </c>
      <c r="C21" s="50">
        <f t="shared" si="0"/>
        <v>1.2640529148028334</v>
      </c>
      <c r="D21" s="18">
        <v>245</v>
      </c>
      <c r="E21" s="50">
        <f t="shared" si="1"/>
        <v>0.6962798760906016</v>
      </c>
      <c r="F21" s="18">
        <v>561</v>
      </c>
      <c r="G21" s="50">
        <f t="shared" si="2"/>
        <v>3.123434107232337</v>
      </c>
      <c r="H21" s="77">
        <v>1644</v>
      </c>
      <c r="I21" s="50">
        <f t="shared" si="3"/>
        <v>1.1686677614041074</v>
      </c>
    </row>
    <row r="22" spans="1:9" ht="15" customHeight="1">
      <c r="A22" s="17" t="s">
        <v>59</v>
      </c>
      <c r="B22" s="18">
        <f t="shared" si="4"/>
        <v>1180</v>
      </c>
      <c r="C22" s="50">
        <f t="shared" si="0"/>
        <v>0.6088091589662628</v>
      </c>
      <c r="D22" s="18">
        <v>279</v>
      </c>
      <c r="E22" s="50">
        <f t="shared" si="1"/>
        <v>0.7929064711399095</v>
      </c>
      <c r="F22" s="18">
        <v>116</v>
      </c>
      <c r="G22" s="50">
        <f t="shared" si="2"/>
        <v>0.645843772618451</v>
      </c>
      <c r="H22" s="77">
        <v>785</v>
      </c>
      <c r="I22" s="50">
        <f t="shared" si="3"/>
        <v>0.5580317473857812</v>
      </c>
    </row>
    <row r="23" spans="1:9" ht="22.5" customHeight="1">
      <c r="A23" s="17" t="s">
        <v>60</v>
      </c>
      <c r="B23" s="18">
        <f t="shared" si="4"/>
        <v>3882</v>
      </c>
      <c r="C23" s="50">
        <f t="shared" si="0"/>
        <v>2.002878945005959</v>
      </c>
      <c r="D23" s="18">
        <v>1069</v>
      </c>
      <c r="E23" s="50">
        <f t="shared" si="1"/>
        <v>3.03805382669736</v>
      </c>
      <c r="F23" s="18">
        <v>526</v>
      </c>
      <c r="G23" s="50">
        <f t="shared" si="2"/>
        <v>2.9285674517009075</v>
      </c>
      <c r="H23" s="77">
        <v>2287</v>
      </c>
      <c r="I23" s="50">
        <f t="shared" si="3"/>
        <v>1.625756186332843</v>
      </c>
    </row>
    <row r="24" spans="1:9" ht="15" customHeight="1">
      <c r="A24" s="17" t="s">
        <v>61</v>
      </c>
      <c r="B24" s="18">
        <f t="shared" si="4"/>
        <v>6518</v>
      </c>
      <c r="C24" s="50">
        <f t="shared" si="0"/>
        <v>3.362896693340763</v>
      </c>
      <c r="D24" s="18">
        <v>390</v>
      </c>
      <c r="E24" s="50">
        <f t="shared" si="1"/>
        <v>1.108363884389121</v>
      </c>
      <c r="F24" s="18">
        <v>476</v>
      </c>
      <c r="G24" s="50">
        <f t="shared" si="2"/>
        <v>2.6501865152274373</v>
      </c>
      <c r="H24" s="77">
        <v>5652</v>
      </c>
      <c r="I24" s="50">
        <f t="shared" si="3"/>
        <v>4.017828581177625</v>
      </c>
    </row>
    <row r="25" spans="1:9" ht="15" customHeight="1">
      <c r="A25" s="17" t="s">
        <v>62</v>
      </c>
      <c r="B25" s="18">
        <f t="shared" si="4"/>
        <v>3711</v>
      </c>
      <c r="C25" s="50">
        <f t="shared" si="0"/>
        <v>1.9146532109523735</v>
      </c>
      <c r="D25" s="18">
        <v>691</v>
      </c>
      <c r="E25" s="50">
        <f t="shared" si="1"/>
        <v>1.9637934464432887</v>
      </c>
      <c r="F25" s="18">
        <v>97</v>
      </c>
      <c r="G25" s="50">
        <f t="shared" si="2"/>
        <v>0.5400590167585323</v>
      </c>
      <c r="H25" s="77">
        <v>2923</v>
      </c>
      <c r="I25" s="50">
        <f t="shared" si="3"/>
        <v>2.077868531985527</v>
      </c>
    </row>
    <row r="26" spans="1:9" ht="15" customHeight="1">
      <c r="A26" s="17" t="s">
        <v>63</v>
      </c>
      <c r="B26" s="18">
        <f t="shared" si="4"/>
        <v>817</v>
      </c>
      <c r="C26" s="50">
        <f t="shared" si="0"/>
        <v>0.4215229515893531</v>
      </c>
      <c r="D26" s="18">
        <v>187</v>
      </c>
      <c r="E26" s="50">
        <f t="shared" si="1"/>
        <v>0.5314462727711939</v>
      </c>
      <c r="F26" s="18">
        <v>76</v>
      </c>
      <c r="G26" s="50">
        <f t="shared" si="2"/>
        <v>0.42313902343967486</v>
      </c>
      <c r="H26" s="77">
        <v>554</v>
      </c>
      <c r="I26" s="50">
        <f t="shared" si="3"/>
        <v>0.3938211312760799</v>
      </c>
    </row>
    <row r="27" spans="1:9" ht="15" customHeight="1">
      <c r="A27" s="17" t="s">
        <v>64</v>
      </c>
      <c r="B27" s="18">
        <f t="shared" si="4"/>
        <v>5410</v>
      </c>
      <c r="C27" s="50">
        <f t="shared" si="0"/>
        <v>2.791235211870747</v>
      </c>
      <c r="D27" s="18">
        <v>1422</v>
      </c>
      <c r="E27" s="50">
        <f t="shared" si="1"/>
        <v>4.04126524000341</v>
      </c>
      <c r="F27" s="18">
        <v>588</v>
      </c>
      <c r="G27" s="50">
        <f t="shared" si="2"/>
        <v>3.2737598129280108</v>
      </c>
      <c r="H27" s="77">
        <v>3400</v>
      </c>
      <c r="I27" s="50">
        <f t="shared" si="3"/>
        <v>2.4169527912250395</v>
      </c>
    </row>
    <row r="28" spans="1:9" ht="15" customHeight="1">
      <c r="A28" s="17" t="s">
        <v>65</v>
      </c>
      <c r="B28" s="18">
        <f t="shared" si="4"/>
        <v>3393</v>
      </c>
      <c r="C28" s="50">
        <f t="shared" si="0"/>
        <v>1.750584302010618</v>
      </c>
      <c r="D28" s="18">
        <v>383</v>
      </c>
      <c r="E28" s="50">
        <f t="shared" si="1"/>
        <v>1.0884701736436753</v>
      </c>
      <c r="F28" s="18">
        <v>220</v>
      </c>
      <c r="G28" s="50">
        <f t="shared" si="2"/>
        <v>1.2248761204832692</v>
      </c>
      <c r="H28" s="77">
        <v>2790</v>
      </c>
      <c r="I28" s="50">
        <f t="shared" si="3"/>
        <v>1.9833230257405472</v>
      </c>
    </row>
    <row r="29" spans="1:9" ht="22.5" customHeight="1">
      <c r="A29" s="17" t="s">
        <v>66</v>
      </c>
      <c r="B29" s="18">
        <f t="shared" si="4"/>
        <v>10367</v>
      </c>
      <c r="C29" s="50">
        <f t="shared" si="0"/>
        <v>5.348749619494276</v>
      </c>
      <c r="D29" s="18">
        <v>7316</v>
      </c>
      <c r="E29" s="50">
        <f t="shared" si="1"/>
        <v>20.79176968766874</v>
      </c>
      <c r="F29" s="18">
        <v>178</v>
      </c>
      <c r="G29" s="50">
        <f t="shared" si="2"/>
        <v>0.9910361338455542</v>
      </c>
      <c r="H29" s="77">
        <v>2873</v>
      </c>
      <c r="I29" s="50">
        <f t="shared" si="3"/>
        <v>2.0423251085851586</v>
      </c>
    </row>
    <row r="30" spans="1:9" ht="15" customHeight="1">
      <c r="A30" s="17" t="s">
        <v>67</v>
      </c>
      <c r="B30" s="18">
        <f t="shared" si="4"/>
        <v>6748</v>
      </c>
      <c r="C30" s="50">
        <f t="shared" si="0"/>
        <v>3.4815628853426617</v>
      </c>
      <c r="D30" s="18">
        <v>375</v>
      </c>
      <c r="E30" s="50">
        <f t="shared" si="1"/>
        <v>1.0657345042203086</v>
      </c>
      <c r="F30" s="18">
        <v>128</v>
      </c>
      <c r="G30" s="50">
        <f t="shared" si="2"/>
        <v>0.7126551973720839</v>
      </c>
      <c r="H30" s="77">
        <v>6245</v>
      </c>
      <c r="I30" s="50">
        <f t="shared" si="3"/>
        <v>4.439373582705992</v>
      </c>
    </row>
    <row r="31" spans="1:9" ht="15" customHeight="1">
      <c r="A31" s="17" t="s">
        <v>68</v>
      </c>
      <c r="B31" s="18">
        <f t="shared" si="4"/>
        <v>859</v>
      </c>
      <c r="C31" s="50">
        <f t="shared" si="0"/>
        <v>0.4431924301288302</v>
      </c>
      <c r="D31" s="18">
        <v>154</v>
      </c>
      <c r="E31" s="50">
        <f t="shared" si="1"/>
        <v>0.43766163639980676</v>
      </c>
      <c r="F31" s="18">
        <v>64</v>
      </c>
      <c r="G31" s="50">
        <f t="shared" si="2"/>
        <v>0.35632759868604197</v>
      </c>
      <c r="H31" s="77">
        <v>641</v>
      </c>
      <c r="I31" s="50">
        <f t="shared" si="3"/>
        <v>0.45566668799272075</v>
      </c>
    </row>
    <row r="32" spans="1:9" ht="15" customHeight="1">
      <c r="A32" s="17" t="s">
        <v>69</v>
      </c>
      <c r="B32" s="18">
        <f t="shared" si="4"/>
        <v>14060</v>
      </c>
      <c r="C32" s="50">
        <f t="shared" si="0"/>
        <v>7.254115911072588</v>
      </c>
      <c r="D32" s="18">
        <v>1973</v>
      </c>
      <c r="E32" s="50">
        <f t="shared" si="1"/>
        <v>5.607184471537783</v>
      </c>
      <c r="F32" s="18">
        <v>882</v>
      </c>
      <c r="G32" s="50">
        <f t="shared" si="2"/>
        <v>4.910639719392016</v>
      </c>
      <c r="H32" s="77">
        <v>11205</v>
      </c>
      <c r="I32" s="50">
        <f t="shared" si="3"/>
        <v>7.96528118402252</v>
      </c>
    </row>
    <row r="33" spans="1:9" ht="15" customHeight="1">
      <c r="A33" s="17" t="s">
        <v>70</v>
      </c>
      <c r="B33" s="18">
        <f t="shared" si="4"/>
        <v>2426</v>
      </c>
      <c r="C33" s="50">
        <f t="shared" si="0"/>
        <v>1.251670355637418</v>
      </c>
      <c r="D33" s="18">
        <v>648</v>
      </c>
      <c r="E33" s="50">
        <f t="shared" si="1"/>
        <v>1.8415892232926934</v>
      </c>
      <c r="F33" s="18">
        <v>183</v>
      </c>
      <c r="G33" s="50">
        <f t="shared" si="2"/>
        <v>1.0188742274929012</v>
      </c>
      <c r="H33" s="77">
        <v>1595</v>
      </c>
      <c r="I33" s="50">
        <f t="shared" si="3"/>
        <v>1.1338352064717465</v>
      </c>
    </row>
    <row r="34" spans="1:9" ht="15" customHeight="1">
      <c r="A34" s="17" t="s">
        <v>71</v>
      </c>
      <c r="B34" s="18">
        <f t="shared" si="4"/>
        <v>2054</v>
      </c>
      <c r="C34" s="50">
        <f t="shared" si="0"/>
        <v>1.0597406885734775</v>
      </c>
      <c r="D34" s="18">
        <v>354</v>
      </c>
      <c r="E34" s="50">
        <f t="shared" si="1"/>
        <v>1.0060533719839715</v>
      </c>
      <c r="F34" s="18">
        <v>192</v>
      </c>
      <c r="G34" s="50">
        <f t="shared" si="2"/>
        <v>1.068982796058126</v>
      </c>
      <c r="H34" s="77">
        <v>1508</v>
      </c>
      <c r="I34" s="50">
        <f t="shared" si="3"/>
        <v>1.0719896497551058</v>
      </c>
    </row>
    <row r="35" spans="1:9" ht="22.5" customHeight="1">
      <c r="A35" s="17" t="s">
        <v>72</v>
      </c>
      <c r="B35" s="18">
        <f t="shared" si="4"/>
        <v>11483</v>
      </c>
      <c r="C35" s="50">
        <f t="shared" si="0"/>
        <v>5.924538620686097</v>
      </c>
      <c r="D35" s="18">
        <v>1084</v>
      </c>
      <c r="E35" s="50">
        <f t="shared" si="1"/>
        <v>3.0806832068661723</v>
      </c>
      <c r="F35" s="18">
        <v>187</v>
      </c>
      <c r="G35" s="50">
        <f t="shared" si="2"/>
        <v>1.041144702410779</v>
      </c>
      <c r="H35" s="77">
        <v>10212</v>
      </c>
      <c r="I35" s="50">
        <f t="shared" si="3"/>
        <v>7.2593887952912075</v>
      </c>
    </row>
    <row r="36" spans="1:9" ht="15" customHeight="1">
      <c r="A36" s="17" t="s">
        <v>73</v>
      </c>
      <c r="B36" s="18">
        <f t="shared" si="4"/>
        <v>1046</v>
      </c>
      <c r="C36" s="50">
        <f t="shared" si="0"/>
        <v>0.5396732036260261</v>
      </c>
      <c r="D36" s="18">
        <v>196</v>
      </c>
      <c r="E36" s="50">
        <f t="shared" si="1"/>
        <v>0.5570239008724813</v>
      </c>
      <c r="F36" s="18">
        <v>76</v>
      </c>
      <c r="G36" s="50">
        <f t="shared" si="2"/>
        <v>0.42313902343967486</v>
      </c>
      <c r="H36" s="204">
        <v>774</v>
      </c>
      <c r="I36" s="50">
        <f t="shared" si="3"/>
        <v>0.5502121942377003</v>
      </c>
    </row>
    <row r="37" spans="1:9" ht="15" customHeight="1">
      <c r="A37" s="17" t="s">
        <v>74</v>
      </c>
      <c r="B37" s="18">
        <f t="shared" si="4"/>
        <v>2739</v>
      </c>
      <c r="C37" s="50">
        <f t="shared" si="0"/>
        <v>1.4131595647530453</v>
      </c>
      <c r="D37" s="18">
        <v>447</v>
      </c>
      <c r="E37" s="50">
        <f t="shared" si="1"/>
        <v>1.2703555290306079</v>
      </c>
      <c r="F37" s="18">
        <v>222</v>
      </c>
      <c r="G37" s="50">
        <f t="shared" si="2"/>
        <v>1.236011357942208</v>
      </c>
      <c r="H37" s="204">
        <v>2070</v>
      </c>
      <c r="I37" s="50">
        <f t="shared" si="3"/>
        <v>1.4714977287752447</v>
      </c>
    </row>
    <row r="38" spans="1:9" ht="15" customHeight="1">
      <c r="A38" s="17" t="s">
        <v>75</v>
      </c>
      <c r="B38" s="18">
        <f t="shared" si="4"/>
        <v>1955</v>
      </c>
      <c r="C38" s="50">
        <f t="shared" si="0"/>
        <v>1.0086626320161387</v>
      </c>
      <c r="D38" s="18">
        <v>190</v>
      </c>
      <c r="E38" s="50">
        <f t="shared" si="1"/>
        <v>0.5399721488049564</v>
      </c>
      <c r="F38" s="18">
        <v>87</v>
      </c>
      <c r="G38" s="50">
        <f t="shared" si="2"/>
        <v>0.48438282946383826</v>
      </c>
      <c r="H38" s="204">
        <v>1678</v>
      </c>
      <c r="I38" s="50">
        <f t="shared" si="3"/>
        <v>1.1928372893163577</v>
      </c>
    </row>
    <row r="39" spans="1:9" ht="15" customHeight="1">
      <c r="A39" s="17" t="s">
        <v>76</v>
      </c>
      <c r="B39" s="18">
        <f t="shared" si="4"/>
        <v>722</v>
      </c>
      <c r="C39" s="50">
        <f t="shared" si="0"/>
        <v>0.3725086548929167</v>
      </c>
      <c r="D39" s="18">
        <v>86</v>
      </c>
      <c r="E39" s="50">
        <f t="shared" si="1"/>
        <v>0.2444084463011908</v>
      </c>
      <c r="F39" s="18">
        <v>36</v>
      </c>
      <c r="G39" s="50">
        <f t="shared" si="2"/>
        <v>0.2004342742608986</v>
      </c>
      <c r="H39" s="204">
        <v>600</v>
      </c>
      <c r="I39" s="50">
        <f t="shared" si="3"/>
        <v>0.42652108080441875</v>
      </c>
    </row>
    <row r="40" spans="1:9" ht="15" customHeight="1">
      <c r="A40" s="51" t="s">
        <v>77</v>
      </c>
      <c r="B40" s="52">
        <f t="shared" si="4"/>
        <v>1430</v>
      </c>
      <c r="C40" s="53">
        <f t="shared" si="0"/>
        <v>0.7377941502726743</v>
      </c>
      <c r="D40" s="52">
        <v>340</v>
      </c>
      <c r="E40" s="53">
        <f t="shared" si="1"/>
        <v>0.96626595049308</v>
      </c>
      <c r="F40" s="52">
        <v>103</v>
      </c>
      <c r="G40" s="53">
        <f t="shared" si="2"/>
        <v>0.5734647291353488</v>
      </c>
      <c r="H40" s="209">
        <v>987</v>
      </c>
      <c r="I40" s="53">
        <f t="shared" si="3"/>
        <v>0.7016271779232689</v>
      </c>
    </row>
    <row r="41" spans="1:9" ht="15" customHeight="1">
      <c r="A41" s="17"/>
      <c r="B41" s="78"/>
      <c r="C41" s="17"/>
      <c r="D41" s="78"/>
      <c r="E41" s="17"/>
      <c r="F41" s="78"/>
      <c r="G41" s="79"/>
      <c r="H41" s="17"/>
      <c r="I41" s="240" t="s">
        <v>78</v>
      </c>
    </row>
    <row r="42" spans="1:9" s="13" customFormat="1" ht="15" customHeight="1">
      <c r="A42" s="80"/>
      <c r="B42" s="81"/>
      <c r="C42" s="81"/>
      <c r="D42" s="81"/>
      <c r="E42" s="82"/>
      <c r="F42" s="81"/>
      <c r="G42" s="82"/>
      <c r="H42" s="17"/>
      <c r="I42" s="17"/>
    </row>
    <row r="43" spans="1:9" ht="15" customHeight="1">
      <c r="A43" s="14"/>
      <c r="B43" s="38"/>
      <c r="C43" s="83"/>
      <c r="D43" s="38"/>
      <c r="E43" s="24"/>
      <c r="F43" s="38"/>
      <c r="G43" s="24"/>
      <c r="H43" s="17"/>
      <c r="I43" s="17"/>
    </row>
    <row r="44" spans="1:9" ht="15" customHeight="1">
      <c r="A44" s="14"/>
      <c r="B44" s="38"/>
      <c r="C44" s="83"/>
      <c r="D44" s="38"/>
      <c r="E44" s="24"/>
      <c r="F44" s="38"/>
      <c r="G44" s="24"/>
      <c r="H44" s="17"/>
      <c r="I44" s="17"/>
    </row>
    <row r="45" spans="1:9" ht="15" customHeight="1">
      <c r="A45" s="17"/>
      <c r="B45" s="17"/>
      <c r="C45" s="17"/>
      <c r="D45" s="17"/>
      <c r="E45" s="17"/>
      <c r="F45" s="17"/>
      <c r="G45" s="17"/>
      <c r="H45" s="78"/>
      <c r="I45" s="84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41" location="'pag 22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H21" sqref="H2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89" t="s">
        <v>416</v>
      </c>
      <c r="B1" s="389"/>
      <c r="C1" s="389"/>
      <c r="D1" s="389"/>
      <c r="E1" s="389"/>
      <c r="F1" s="389"/>
      <c r="G1" s="389"/>
      <c r="H1" s="389"/>
      <c r="I1" s="389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75"/>
      <c r="I2" s="241" t="s">
        <v>79</v>
      </c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/>
      <c r="H3" s="382" t="s">
        <v>42</v>
      </c>
      <c r="I3" s="382"/>
    </row>
    <row r="4" spans="1:9" s="10" customFormat="1" ht="19.5" customHeight="1">
      <c r="A4" s="58"/>
      <c r="B4" s="59" t="s">
        <v>91</v>
      </c>
      <c r="C4" s="60" t="s">
        <v>5</v>
      </c>
      <c r="D4" s="61" t="s">
        <v>91</v>
      </c>
      <c r="E4" s="60" t="s">
        <v>5</v>
      </c>
      <c r="F4" s="61" t="s">
        <v>91</v>
      </c>
      <c r="G4" s="60" t="s">
        <v>5</v>
      </c>
      <c r="H4" s="61" t="s">
        <v>91</v>
      </c>
      <c r="I4" s="60" t="s">
        <v>5</v>
      </c>
    </row>
    <row r="5" spans="1:13" ht="15" customHeight="1">
      <c r="A5" s="17" t="s">
        <v>80</v>
      </c>
      <c r="B5" s="86">
        <f>D5+F5+H5</f>
        <v>2849</v>
      </c>
      <c r="C5" s="87">
        <f>B5/'pag 21'!B$5*100</f>
        <v>1.4699129609278665</v>
      </c>
      <c r="D5" s="86">
        <v>406</v>
      </c>
      <c r="E5" s="87">
        <f>D5/'pag 21'!D$5*100</f>
        <v>1.1538352232358542</v>
      </c>
      <c r="F5" s="86">
        <v>166</v>
      </c>
      <c r="G5" s="87">
        <f>F5/'pag 21'!F$5*100</f>
        <v>0.9242247090919213</v>
      </c>
      <c r="H5" s="88">
        <v>2277</v>
      </c>
      <c r="I5" s="87">
        <f>H5/'pag 21'!H$5*100</f>
        <v>1.618647501652769</v>
      </c>
      <c r="J5" s="399"/>
      <c r="K5" s="400"/>
      <c r="L5" s="400"/>
      <c r="M5" s="400"/>
    </row>
    <row r="6" spans="1:13" ht="15" customHeight="1">
      <c r="A6" s="14" t="s">
        <v>81</v>
      </c>
      <c r="B6" s="18">
        <f aca="true" t="shared" si="0" ref="B6:B18">D6+F6+H6</f>
        <v>554</v>
      </c>
      <c r="C6" s="50">
        <f>B6/'pag 21'!B$5*100</f>
        <v>0.2858307407350081</v>
      </c>
      <c r="D6" s="18">
        <v>71</v>
      </c>
      <c r="E6" s="50">
        <f>D6/'pag 21'!D$5*100</f>
        <v>0.20177906613237842</v>
      </c>
      <c r="F6" s="18">
        <v>38</v>
      </c>
      <c r="G6" s="50">
        <f>F6/'pag 21'!F$5*100</f>
        <v>0.21156951171983743</v>
      </c>
      <c r="H6" s="77">
        <v>445</v>
      </c>
      <c r="I6" s="50">
        <f>H6/'pag 21'!H$5*100</f>
        <v>0.31633646826327727</v>
      </c>
      <c r="J6" s="399"/>
      <c r="K6" s="400"/>
      <c r="L6" s="400"/>
      <c r="M6" s="400"/>
    </row>
    <row r="7" spans="1:13" ht="15" customHeight="1">
      <c r="A7" s="14" t="s">
        <v>29</v>
      </c>
      <c r="B7" s="18">
        <f t="shared" si="0"/>
        <v>2063</v>
      </c>
      <c r="C7" s="50">
        <f>B7/'pag 21'!B$5*100</f>
        <v>1.0643841482605083</v>
      </c>
      <c r="D7" s="18">
        <v>279</v>
      </c>
      <c r="E7" s="50">
        <f>D7/'pag 21'!D$5*100</f>
        <v>0.7929064711399095</v>
      </c>
      <c r="F7" s="18">
        <v>74</v>
      </c>
      <c r="G7" s="50">
        <f>F7/'pag 21'!F$5*100</f>
        <v>0.41200378598073606</v>
      </c>
      <c r="H7" s="77">
        <v>1710</v>
      </c>
      <c r="I7" s="50">
        <f>H7/'pag 21'!H$5*100</f>
        <v>1.2155850802925936</v>
      </c>
      <c r="J7" s="399"/>
      <c r="K7" s="400"/>
      <c r="L7" s="400"/>
      <c r="M7" s="400"/>
    </row>
    <row r="8" spans="1:13" ht="15" customHeight="1">
      <c r="A8" s="14" t="s">
        <v>82</v>
      </c>
      <c r="B8" s="18">
        <f t="shared" si="0"/>
        <v>1065</v>
      </c>
      <c r="C8" s="50">
        <f>B8/'pag 21'!B$5*100</f>
        <v>0.5494760629653134</v>
      </c>
      <c r="D8" s="18">
        <v>127</v>
      </c>
      <c r="E8" s="50">
        <f>D8/'pag 21'!D$5*100</f>
        <v>0.36092875209594455</v>
      </c>
      <c r="F8" s="18">
        <v>55</v>
      </c>
      <c r="G8" s="50">
        <f>F8/'pag 21'!F$5*100</f>
        <v>0.3062190301208173</v>
      </c>
      <c r="H8" s="77">
        <v>883</v>
      </c>
      <c r="I8" s="50">
        <f>H8/'pag 21'!H$5*100</f>
        <v>0.627696857250503</v>
      </c>
      <c r="J8" s="399"/>
      <c r="K8" s="400"/>
      <c r="L8" s="400"/>
      <c r="M8" s="400"/>
    </row>
    <row r="9" spans="1:13" ht="15" customHeight="1">
      <c r="A9" s="14" t="s">
        <v>83</v>
      </c>
      <c r="B9" s="18">
        <f t="shared" si="0"/>
        <v>3613</v>
      </c>
      <c r="C9" s="50">
        <f>B9/'pag 21'!B$5*100</f>
        <v>1.8640910943602602</v>
      </c>
      <c r="D9" s="18">
        <v>547</v>
      </c>
      <c r="E9" s="50">
        <f>D9/'pag 21'!D$5*100</f>
        <v>1.5545513968226903</v>
      </c>
      <c r="F9" s="18">
        <v>657</v>
      </c>
      <c r="G9" s="50">
        <f>F9/'pag 21'!F$5*100</f>
        <v>3.6579255052613995</v>
      </c>
      <c r="H9" s="77">
        <v>2409</v>
      </c>
      <c r="I9" s="50">
        <f>H9/'pag 21'!H$5*100</f>
        <v>1.7124821394297411</v>
      </c>
      <c r="J9" s="399"/>
      <c r="K9" s="400"/>
      <c r="L9" s="400"/>
      <c r="M9" s="400"/>
    </row>
    <row r="10" spans="1:13" ht="15" customHeight="1">
      <c r="A10" s="17" t="s">
        <v>84</v>
      </c>
      <c r="B10" s="18">
        <f t="shared" si="0"/>
        <v>17255</v>
      </c>
      <c r="C10" s="50">
        <f>B10/'pag 21'!B$5*100</f>
        <v>8.902544099968528</v>
      </c>
      <c r="D10" s="18">
        <v>471</v>
      </c>
      <c r="E10" s="50">
        <f>D10/'pag 21'!D$5*100</f>
        <v>1.3385625373007077</v>
      </c>
      <c r="F10" s="18">
        <v>194</v>
      </c>
      <c r="G10" s="50">
        <f>F10/'pag 21'!F$5*100</f>
        <v>1.0801180335170646</v>
      </c>
      <c r="H10" s="77">
        <v>16590</v>
      </c>
      <c r="I10" s="50">
        <f>H10/'pag 21'!H$5*100</f>
        <v>11.793307884242179</v>
      </c>
      <c r="J10" s="399"/>
      <c r="K10" s="400"/>
      <c r="L10" s="400"/>
      <c r="M10" s="400"/>
    </row>
    <row r="11" spans="1:13" ht="22.5" customHeight="1">
      <c r="A11" s="17" t="s">
        <v>85</v>
      </c>
      <c r="B11" s="18">
        <f t="shared" si="0"/>
        <v>3727</v>
      </c>
      <c r="C11" s="50">
        <f>B11/'pag 21'!B$5*100</f>
        <v>1.922908250395984</v>
      </c>
      <c r="D11" s="18">
        <v>635</v>
      </c>
      <c r="E11" s="50">
        <f>D11/'pag 21'!D$5*100</f>
        <v>1.8046437604797225</v>
      </c>
      <c r="F11" s="18">
        <v>873</v>
      </c>
      <c r="G11" s="50">
        <f>F11/'pag 21'!F$5*100</f>
        <v>4.860531150826791</v>
      </c>
      <c r="H11" s="77">
        <v>2219</v>
      </c>
      <c r="I11" s="50">
        <f>H11/'pag 21'!H$5*100</f>
        <v>1.577417130508342</v>
      </c>
      <c r="J11" s="399"/>
      <c r="K11" s="400"/>
      <c r="L11" s="400"/>
      <c r="M11" s="400"/>
    </row>
    <row r="12" spans="1:13" ht="15" customHeight="1">
      <c r="A12" s="17" t="s">
        <v>86</v>
      </c>
      <c r="B12" s="18">
        <f t="shared" si="0"/>
        <v>2042</v>
      </c>
      <c r="C12" s="50">
        <f>B12/'pag 21'!B$5*100</f>
        <v>1.05354940899077</v>
      </c>
      <c r="D12" s="18">
        <v>266</v>
      </c>
      <c r="E12" s="50">
        <f>D12/'pag 21'!D$5*100</f>
        <v>0.7559610083269389</v>
      </c>
      <c r="F12" s="18">
        <v>109</v>
      </c>
      <c r="G12" s="50">
        <f>F12/'pag 21'!F$5*100</f>
        <v>0.6068704415121653</v>
      </c>
      <c r="H12" s="77">
        <v>1667</v>
      </c>
      <c r="I12" s="50">
        <f>H12/'pag 21'!H$5*100</f>
        <v>1.1850177361682768</v>
      </c>
      <c r="J12" s="399"/>
      <c r="K12" s="400"/>
      <c r="L12" s="400"/>
      <c r="M12" s="400"/>
    </row>
    <row r="13" spans="1:13" ht="15" customHeight="1">
      <c r="A13" s="17" t="s">
        <v>87</v>
      </c>
      <c r="B13" s="18">
        <f t="shared" si="0"/>
        <v>6713</v>
      </c>
      <c r="C13" s="50">
        <f>B13/'pag 21'!B$5*100</f>
        <v>3.4635049865597636</v>
      </c>
      <c r="D13" s="18">
        <v>685</v>
      </c>
      <c r="E13" s="50">
        <f>D13/'pag 21'!D$5*100</f>
        <v>1.9467416943757638</v>
      </c>
      <c r="F13" s="18">
        <v>2640</v>
      </c>
      <c r="G13" s="50">
        <f>F13/'pag 21'!F$5*100</f>
        <v>14.698513445799232</v>
      </c>
      <c r="H13" s="77">
        <v>3388</v>
      </c>
      <c r="I13" s="50">
        <f>H13/'pag 21'!H$5*100</f>
        <v>2.4084223696089513</v>
      </c>
      <c r="J13" s="399"/>
      <c r="K13" s="400"/>
      <c r="L13" s="400"/>
      <c r="M13" s="400"/>
    </row>
    <row r="14" spans="1:13" ht="15" customHeight="1">
      <c r="A14" s="17" t="s">
        <v>88</v>
      </c>
      <c r="B14" s="18">
        <f t="shared" si="0"/>
        <v>2984</v>
      </c>
      <c r="C14" s="50">
        <f>B14/'pag 21'!B$5*100</f>
        <v>1.5395648562333286</v>
      </c>
      <c r="D14" s="18">
        <v>281</v>
      </c>
      <c r="E14" s="50">
        <f>D14/'pag 21'!D$5*100</f>
        <v>0.7985903884957513</v>
      </c>
      <c r="F14" s="18">
        <v>96</v>
      </c>
      <c r="G14" s="50">
        <f>F14/'pag 21'!F$5*100</f>
        <v>0.534491398029063</v>
      </c>
      <c r="H14" s="77">
        <v>2607</v>
      </c>
      <c r="I14" s="50">
        <f>H14/'pag 21'!H$5*100</f>
        <v>1.8532340960951996</v>
      </c>
      <c r="J14" s="399"/>
      <c r="K14" s="400"/>
      <c r="L14" s="400"/>
      <c r="M14" s="400"/>
    </row>
    <row r="15" spans="1:13" ht="15" customHeight="1">
      <c r="A15" s="17" t="s">
        <v>89</v>
      </c>
      <c r="B15" s="18">
        <f t="shared" si="0"/>
        <v>4074</v>
      </c>
      <c r="C15" s="50">
        <f>B15/'pag 21'!B$5*100</f>
        <v>2.1019394183292834</v>
      </c>
      <c r="D15" s="18">
        <v>533</v>
      </c>
      <c r="E15" s="50">
        <f>D15/'pag 21'!D$5*100</f>
        <v>1.5147639753317987</v>
      </c>
      <c r="F15" s="18">
        <v>148</v>
      </c>
      <c r="G15" s="50">
        <f>F15/'pag 21'!F$5*100</f>
        <v>0.8240075719614721</v>
      </c>
      <c r="H15" s="77">
        <v>3393</v>
      </c>
      <c r="I15" s="50">
        <f>H15/'pag 21'!H$5*100</f>
        <v>2.411976711948988</v>
      </c>
      <c r="J15" s="399"/>
      <c r="K15" s="400"/>
      <c r="L15" s="400"/>
      <c r="M15" s="400"/>
    </row>
    <row r="16" spans="1:13" ht="15" customHeight="1">
      <c r="A16" s="17" t="s">
        <v>90</v>
      </c>
      <c r="B16" s="18">
        <f t="shared" si="0"/>
        <v>2005</v>
      </c>
      <c r="C16" s="50">
        <f>B16/'pag 21'!B$5*100</f>
        <v>1.034459630277421</v>
      </c>
      <c r="D16" s="18">
        <v>237</v>
      </c>
      <c r="E16" s="50">
        <f>D16/'pag 21'!D$5*100</f>
        <v>0.673544206667235</v>
      </c>
      <c r="F16" s="18">
        <v>91</v>
      </c>
      <c r="G16" s="50">
        <f>F16/'pag 21'!F$5*100</f>
        <v>0.506653304381716</v>
      </c>
      <c r="H16" s="77">
        <v>1677</v>
      </c>
      <c r="I16" s="50">
        <f>H16/'pag 21'!H$5*100</f>
        <v>1.1921264208483504</v>
      </c>
      <c r="J16" s="399"/>
      <c r="K16" s="400"/>
      <c r="L16" s="400"/>
      <c r="M16" s="400"/>
    </row>
    <row r="17" spans="1:13" ht="22.5" customHeight="1">
      <c r="A17" s="17" t="s">
        <v>38</v>
      </c>
      <c r="B17" s="18">
        <f t="shared" si="0"/>
        <v>646</v>
      </c>
      <c r="C17" s="50">
        <f>B17/'pag 21'!B$5*100</f>
        <v>0.3332972175357675</v>
      </c>
      <c r="D17" s="18">
        <v>65</v>
      </c>
      <c r="E17" s="50">
        <f>D17/'pag 21'!D$5*100</f>
        <v>0.1847273140648535</v>
      </c>
      <c r="F17" s="18">
        <v>16</v>
      </c>
      <c r="G17" s="50">
        <f>F17/'pag 21'!F$5*100</f>
        <v>0.08908189967151049</v>
      </c>
      <c r="H17" s="77">
        <v>565</v>
      </c>
      <c r="I17" s="50">
        <f>H17/'pag 21'!H$5*100</f>
        <v>0.401640684424161</v>
      </c>
      <c r="J17" s="399"/>
      <c r="K17" s="400"/>
      <c r="L17" s="400"/>
      <c r="M17" s="400"/>
    </row>
    <row r="18" spans="1:13" ht="15" customHeight="1">
      <c r="A18" s="20" t="s">
        <v>39</v>
      </c>
      <c r="B18" s="21">
        <f t="shared" si="0"/>
        <v>914</v>
      </c>
      <c r="C18" s="22">
        <f>B18/'pag 21'!B$5*100</f>
        <v>0.47156912821624075</v>
      </c>
      <c r="D18" s="21">
        <v>92</v>
      </c>
      <c r="E18" s="22">
        <f>D18/'pag 21'!D$5*100</f>
        <v>0.2614601983687157</v>
      </c>
      <c r="F18" s="21">
        <v>31</v>
      </c>
      <c r="G18" s="22">
        <f>F18/'pag 21'!F$5*100</f>
        <v>0.1725961806135516</v>
      </c>
      <c r="H18" s="89">
        <v>791</v>
      </c>
      <c r="I18" s="22">
        <f>H18/'pag 21'!H$5*100</f>
        <v>0.5622969581938254</v>
      </c>
      <c r="J18" s="399"/>
      <c r="K18" s="400"/>
      <c r="L18" s="400"/>
      <c r="M18" s="400"/>
    </row>
    <row r="19" spans="1:13" s="19" customFormat="1" ht="15" customHeight="1">
      <c r="A19" s="17"/>
      <c r="B19" s="38"/>
      <c r="C19" s="24"/>
      <c r="D19" s="38"/>
      <c r="E19" s="24"/>
      <c r="F19" s="38"/>
      <c r="G19" s="24"/>
      <c r="H19" s="23"/>
      <c r="I19" s="24"/>
      <c r="J19"/>
      <c r="K19"/>
      <c r="L19"/>
      <c r="M19"/>
    </row>
    <row r="20" spans="2:9" ht="15" customHeight="1">
      <c r="B20" s="38"/>
      <c r="C20" s="24"/>
      <c r="D20" s="38"/>
      <c r="E20" s="24"/>
      <c r="F20" s="38"/>
      <c r="G20" s="24"/>
      <c r="H20"/>
      <c r="I20" s="24"/>
    </row>
    <row r="21" spans="2:9" ht="15" customHeight="1">
      <c r="B21" s="38"/>
      <c r="C21" s="24"/>
      <c r="D21" s="38"/>
      <c r="E21" s="24"/>
      <c r="F21" s="38"/>
      <c r="G21" s="24"/>
      <c r="H21"/>
      <c r="I21" s="24"/>
    </row>
    <row r="22" spans="2:9" ht="15" customHeight="1">
      <c r="B22" s="38"/>
      <c r="C22" s="24"/>
      <c r="D22" s="38"/>
      <c r="E22" s="24"/>
      <c r="F22" s="38"/>
      <c r="G22" s="24"/>
      <c r="H22"/>
      <c r="I22" s="24"/>
    </row>
    <row r="23" spans="1:9" ht="15" customHeight="1">
      <c r="A23" s="17"/>
      <c r="B23" s="38"/>
      <c r="C23" s="24"/>
      <c r="D23" s="38"/>
      <c r="E23" s="24"/>
      <c r="F23" s="38"/>
      <c r="G23" s="24"/>
      <c r="H23"/>
      <c r="I23" s="24"/>
    </row>
    <row r="24" spans="1:9" ht="15" customHeight="1">
      <c r="A24" s="17"/>
      <c r="B24" s="38"/>
      <c r="C24" s="24"/>
      <c r="D24" s="38"/>
      <c r="E24" s="24"/>
      <c r="F24" s="38"/>
      <c r="G24" s="24"/>
      <c r="H24"/>
      <c r="I24" s="24"/>
    </row>
    <row r="25" spans="2:9" ht="15" customHeight="1">
      <c r="B25" s="38"/>
      <c r="C25" s="24"/>
      <c r="D25" s="38"/>
      <c r="E25" s="24"/>
      <c r="F25" s="38"/>
      <c r="G25" s="24"/>
      <c r="H25"/>
      <c r="I25" s="24"/>
    </row>
    <row r="26" spans="2:9" ht="15" customHeight="1">
      <c r="B26" s="38"/>
      <c r="C26" s="24"/>
      <c r="D26" s="38"/>
      <c r="E26" s="24"/>
      <c r="F26" s="38"/>
      <c r="G26" s="24"/>
      <c r="H26"/>
      <c r="I26" s="24"/>
    </row>
    <row r="27" spans="2:9" ht="15" customHeight="1">
      <c r="B27" s="38"/>
      <c r="C27" s="24"/>
      <c r="D27" s="38"/>
      <c r="E27" s="24"/>
      <c r="F27" s="38"/>
      <c r="G27" s="24"/>
      <c r="H27"/>
      <c r="I27" s="24"/>
    </row>
    <row r="28" spans="2:9" ht="15" customHeight="1">
      <c r="B28" s="38"/>
      <c r="C28" s="24"/>
      <c r="D28" s="38"/>
      <c r="E28" s="24"/>
      <c r="F28" s="38"/>
      <c r="G28" s="24"/>
      <c r="H28"/>
      <c r="I28" s="24"/>
    </row>
    <row r="29" spans="2:9" ht="15" customHeight="1">
      <c r="B29" s="38"/>
      <c r="C29" s="24"/>
      <c r="D29" s="38"/>
      <c r="E29" s="24"/>
      <c r="F29" s="38"/>
      <c r="G29" s="24"/>
      <c r="H29"/>
      <c r="I29" s="24"/>
    </row>
    <row r="30" spans="2:9" ht="15" customHeight="1">
      <c r="B30" s="38"/>
      <c r="C30" s="24"/>
      <c r="D30" s="38"/>
      <c r="E30" s="24"/>
      <c r="F30" s="38"/>
      <c r="G30" s="24"/>
      <c r="H30"/>
      <c r="I30" s="24"/>
    </row>
    <row r="31" spans="2:9" ht="15" customHeight="1">
      <c r="B31" s="38"/>
      <c r="C31" s="24"/>
      <c r="D31" s="38"/>
      <c r="E31" s="24"/>
      <c r="F31" s="38"/>
      <c r="G31" s="24"/>
      <c r="H31"/>
      <c r="I31" s="24"/>
    </row>
    <row r="32" spans="2:9" ht="15" customHeight="1">
      <c r="B32" s="38"/>
      <c r="C32" s="24"/>
      <c r="D32" s="38"/>
      <c r="E32" s="24"/>
      <c r="F32" s="38"/>
      <c r="G32" s="24"/>
      <c r="H32"/>
      <c r="I32" s="24"/>
    </row>
    <row r="33" spans="2:9" ht="15" customHeight="1">
      <c r="B33" s="38"/>
      <c r="C33" s="24"/>
      <c r="D33" s="38"/>
      <c r="E33" s="24"/>
      <c r="F33" s="38"/>
      <c r="G33" s="24"/>
      <c r="H33"/>
      <c r="I33" s="24"/>
    </row>
    <row r="34" spans="2:9" ht="15" customHeight="1">
      <c r="B34" s="38"/>
      <c r="C34" s="24"/>
      <c r="D34" s="38"/>
      <c r="E34" s="24"/>
      <c r="F34" s="38"/>
      <c r="G34" s="24"/>
      <c r="H34"/>
      <c r="I34" s="24"/>
    </row>
    <row r="35" spans="2:9" ht="15" customHeight="1">
      <c r="B35" s="38"/>
      <c r="C35" s="24"/>
      <c r="D35" s="38"/>
      <c r="E35" s="24"/>
      <c r="F35" s="38"/>
      <c r="G35" s="24"/>
      <c r="H35"/>
      <c r="I35" s="24"/>
    </row>
    <row r="36" spans="2:9" ht="15" customHeight="1">
      <c r="B36" s="38"/>
      <c r="C36" s="24"/>
      <c r="D36" s="38"/>
      <c r="E36" s="24"/>
      <c r="F36" s="38"/>
      <c r="G36" s="24"/>
      <c r="H36" s="17"/>
      <c r="I36" s="24"/>
    </row>
    <row r="37" spans="2:9" ht="15" customHeight="1">
      <c r="B37" s="38"/>
      <c r="C37" s="24"/>
      <c r="D37" s="38"/>
      <c r="E37" s="24"/>
      <c r="F37" s="38"/>
      <c r="G37" s="24"/>
      <c r="H37" s="17"/>
      <c r="I37" s="24"/>
    </row>
    <row r="38" spans="1:9" ht="15" customHeight="1">
      <c r="A38" s="17"/>
      <c r="B38" s="38"/>
      <c r="C38" s="24"/>
      <c r="D38" s="38"/>
      <c r="E38" s="24"/>
      <c r="F38" s="38"/>
      <c r="G38" s="24"/>
      <c r="H38" s="17"/>
      <c r="I38" s="24"/>
    </row>
    <row r="39" spans="1:9" ht="15" customHeight="1">
      <c r="A39" s="17"/>
      <c r="B39" s="38"/>
      <c r="C39" s="24"/>
      <c r="D39" s="38"/>
      <c r="E39" s="24"/>
      <c r="F39" s="38"/>
      <c r="G39" s="24"/>
      <c r="H39" s="17"/>
      <c r="I39" s="24"/>
    </row>
    <row r="40" spans="1:9" ht="15" customHeight="1">
      <c r="A40" s="17"/>
      <c r="B40" s="38"/>
      <c r="C40" s="24"/>
      <c r="D40" s="38"/>
      <c r="E40" s="24"/>
      <c r="F40" s="38"/>
      <c r="G40" s="24"/>
      <c r="H40" s="17"/>
      <c r="I40" s="24"/>
    </row>
    <row r="41" spans="1:9" ht="15" customHeight="1">
      <c r="A41" s="17"/>
      <c r="B41" s="17"/>
      <c r="C41" s="17"/>
      <c r="D41" s="17"/>
      <c r="E41" s="17"/>
      <c r="F41" s="17"/>
      <c r="G41" s="79"/>
      <c r="H41" s="17"/>
      <c r="I41" s="17"/>
    </row>
    <row r="42" spans="1:9" ht="15" customHeight="1">
      <c r="A42" s="17"/>
      <c r="B42" s="81"/>
      <c r="C42" s="81"/>
      <c r="D42" s="81"/>
      <c r="E42" s="82"/>
      <c r="F42" s="81"/>
      <c r="G42" s="82"/>
      <c r="H42" s="17"/>
      <c r="I42" s="17"/>
    </row>
    <row r="43" spans="2:9" ht="15" customHeight="1">
      <c r="B43" s="38"/>
      <c r="C43" s="83"/>
      <c r="D43" s="38"/>
      <c r="E43" s="24"/>
      <c r="F43" s="38"/>
      <c r="G43" s="24"/>
      <c r="H43" s="17"/>
      <c r="I43" s="17"/>
    </row>
    <row r="44" spans="2:9" ht="15" customHeight="1">
      <c r="B44" s="38"/>
      <c r="C44" s="83"/>
      <c r="D44" s="38"/>
      <c r="E44" s="24"/>
      <c r="F44" s="38"/>
      <c r="G44" s="24"/>
      <c r="H44" s="17"/>
      <c r="I44" s="17"/>
    </row>
    <row r="45" spans="2:9" ht="15" customHeight="1">
      <c r="B45" s="17"/>
      <c r="C45" s="17"/>
      <c r="D45" s="17"/>
      <c r="E45" s="17"/>
      <c r="F45" s="17"/>
      <c r="G45" s="17"/>
      <c r="H45" s="78"/>
      <c r="I45" s="84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2" location="'pag 21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89" t="s">
        <v>416</v>
      </c>
      <c r="B1" s="389"/>
      <c r="C1" s="389"/>
      <c r="D1" s="389"/>
      <c r="E1" s="389"/>
      <c r="F1" s="389"/>
      <c r="G1" s="389"/>
      <c r="H1" s="389"/>
      <c r="I1" s="389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/>
      <c r="H3" s="382" t="s">
        <v>42</v>
      </c>
      <c r="I3" s="382"/>
    </row>
    <row r="4" spans="1:9" s="10" customFormat="1" ht="19.5" customHeight="1">
      <c r="A4" s="6"/>
      <c r="B4" s="7" t="s">
        <v>91</v>
      </c>
      <c r="C4" s="8" t="s">
        <v>5</v>
      </c>
      <c r="D4" s="7" t="s">
        <v>91</v>
      </c>
      <c r="E4" s="8" t="s">
        <v>5</v>
      </c>
      <c r="F4" s="7" t="s">
        <v>91</v>
      </c>
      <c r="G4" s="8" t="s">
        <v>5</v>
      </c>
      <c r="H4" s="7" t="s">
        <v>91</v>
      </c>
      <c r="I4" s="8" t="s">
        <v>5</v>
      </c>
    </row>
    <row r="5" spans="1:9" s="13" customFormat="1" ht="15" customHeight="1">
      <c r="A5" s="11" t="s">
        <v>6</v>
      </c>
      <c r="B5" s="12">
        <f>D5+F5+H5</f>
        <v>193821</v>
      </c>
      <c r="C5" s="12">
        <f aca="true" t="shared" si="0" ref="C5:C40">B5/$B5*100</f>
        <v>100</v>
      </c>
      <c r="D5" s="12">
        <f>SUM(D6:D40)+SUM('pag 24'!D5:D18)</f>
        <v>35187</v>
      </c>
      <c r="E5" s="66">
        <f aca="true" t="shared" si="1" ref="E5:E40">D5/$B5*100</f>
        <v>18.15437955639482</v>
      </c>
      <c r="F5" s="12">
        <f>SUM(F6:F40)+SUM('pag 24'!F5:F18)</f>
        <v>17961</v>
      </c>
      <c r="G5" s="66">
        <f aca="true" t="shared" si="2" ref="G5:G40">F5/$B5*100</f>
        <v>9.266797715417834</v>
      </c>
      <c r="H5" s="12">
        <f>SUM(H6:H40)+SUM('pag 24'!H5:H18)</f>
        <v>140673</v>
      </c>
      <c r="I5" s="66">
        <f aca="true" t="shared" si="3" ref="I5:I40">H5/$B5*100</f>
        <v>72.57882272818735</v>
      </c>
    </row>
    <row r="6" spans="1:9" ht="15" customHeight="1">
      <c r="A6" s="14" t="s">
        <v>43</v>
      </c>
      <c r="B6" s="18">
        <f>D6+F6+H6</f>
        <v>1120</v>
      </c>
      <c r="C6" s="67">
        <f t="shared" si="0"/>
        <v>100</v>
      </c>
      <c r="D6" s="18">
        <v>131</v>
      </c>
      <c r="E6" s="50">
        <f t="shared" si="1"/>
        <v>11.696428571428571</v>
      </c>
      <c r="F6" s="18">
        <v>38</v>
      </c>
      <c r="G6" s="50">
        <f t="shared" si="2"/>
        <v>3.392857142857143</v>
      </c>
      <c r="H6" s="77">
        <v>951</v>
      </c>
      <c r="I6" s="50">
        <f t="shared" si="3"/>
        <v>84.91071428571428</v>
      </c>
    </row>
    <row r="7" spans="1:9" ht="15" customHeight="1">
      <c r="A7" s="14" t="s">
        <v>44</v>
      </c>
      <c r="B7" s="18">
        <f aca="true" t="shared" si="4" ref="B7:B40">D7+F7+H7</f>
        <v>1751</v>
      </c>
      <c r="C7" s="67">
        <f t="shared" si="0"/>
        <v>100</v>
      </c>
      <c r="D7" s="18">
        <v>334</v>
      </c>
      <c r="E7" s="50">
        <f t="shared" si="1"/>
        <v>19.07481439177613</v>
      </c>
      <c r="F7" s="18">
        <v>205</v>
      </c>
      <c r="G7" s="50">
        <f t="shared" si="2"/>
        <v>11.707595659623072</v>
      </c>
      <c r="H7" s="77">
        <v>1212</v>
      </c>
      <c r="I7" s="50">
        <f t="shared" si="3"/>
        <v>69.2175899486008</v>
      </c>
    </row>
    <row r="8" spans="1:9" ht="15" customHeight="1">
      <c r="A8" s="14" t="s">
        <v>45</v>
      </c>
      <c r="B8" s="18">
        <f t="shared" si="4"/>
        <v>1533</v>
      </c>
      <c r="C8" s="67">
        <f t="shared" si="0"/>
        <v>100</v>
      </c>
      <c r="D8" s="18">
        <v>257</v>
      </c>
      <c r="E8" s="50">
        <f t="shared" si="1"/>
        <v>16.764514024787996</v>
      </c>
      <c r="F8" s="18">
        <v>184</v>
      </c>
      <c r="G8" s="50">
        <f t="shared" si="2"/>
        <v>12.002609262883235</v>
      </c>
      <c r="H8" s="77">
        <v>1092</v>
      </c>
      <c r="I8" s="50">
        <f t="shared" si="3"/>
        <v>71.23287671232876</v>
      </c>
    </row>
    <row r="9" spans="1:9" ht="15" customHeight="1">
      <c r="A9" s="14" t="s">
        <v>46</v>
      </c>
      <c r="B9" s="18">
        <f t="shared" si="4"/>
        <v>1614</v>
      </c>
      <c r="C9" s="67">
        <f t="shared" si="0"/>
        <v>100</v>
      </c>
      <c r="D9" s="18">
        <v>384</v>
      </c>
      <c r="E9" s="50">
        <f t="shared" si="1"/>
        <v>23.79182156133829</v>
      </c>
      <c r="F9" s="18">
        <v>305</v>
      </c>
      <c r="G9" s="50">
        <f t="shared" si="2"/>
        <v>18.897149938042133</v>
      </c>
      <c r="H9" s="77">
        <v>925</v>
      </c>
      <c r="I9" s="50">
        <f t="shared" si="3"/>
        <v>57.31102850061958</v>
      </c>
    </row>
    <row r="10" spans="1:9" ht="15" customHeight="1">
      <c r="A10" s="14" t="s">
        <v>47</v>
      </c>
      <c r="B10" s="18">
        <f t="shared" si="4"/>
        <v>1134</v>
      </c>
      <c r="C10" s="67">
        <f t="shared" si="0"/>
        <v>100</v>
      </c>
      <c r="D10" s="18">
        <v>215</v>
      </c>
      <c r="E10" s="50">
        <f t="shared" si="1"/>
        <v>18.95943562610229</v>
      </c>
      <c r="F10" s="18">
        <v>59</v>
      </c>
      <c r="G10" s="50">
        <f t="shared" si="2"/>
        <v>5.2028218694885355</v>
      </c>
      <c r="H10" s="77">
        <v>860</v>
      </c>
      <c r="I10" s="50">
        <f t="shared" si="3"/>
        <v>75.83774250440916</v>
      </c>
    </row>
    <row r="11" spans="1:9" ht="22.5" customHeight="1">
      <c r="A11" s="17" t="s">
        <v>48</v>
      </c>
      <c r="B11" s="18">
        <f t="shared" si="4"/>
        <v>5428</v>
      </c>
      <c r="C11" s="67">
        <f t="shared" si="0"/>
        <v>100</v>
      </c>
      <c r="D11" s="18">
        <v>1031</v>
      </c>
      <c r="E11" s="50">
        <f t="shared" si="1"/>
        <v>18.994104642593957</v>
      </c>
      <c r="F11" s="18">
        <v>320</v>
      </c>
      <c r="G11" s="50">
        <f t="shared" si="2"/>
        <v>5.895357406042741</v>
      </c>
      <c r="H11" s="77">
        <v>4077</v>
      </c>
      <c r="I11" s="50">
        <f t="shared" si="3"/>
        <v>75.1105379513633</v>
      </c>
    </row>
    <row r="12" spans="1:9" ht="15" customHeight="1">
      <c r="A12" s="17" t="s">
        <v>49</v>
      </c>
      <c r="B12" s="18">
        <f t="shared" si="4"/>
        <v>1000</v>
      </c>
      <c r="C12" s="67">
        <f t="shared" si="0"/>
        <v>100</v>
      </c>
      <c r="D12" s="18">
        <v>172</v>
      </c>
      <c r="E12" s="50">
        <f t="shared" si="1"/>
        <v>17.2</v>
      </c>
      <c r="F12" s="18">
        <v>87</v>
      </c>
      <c r="G12" s="50">
        <f t="shared" si="2"/>
        <v>8.7</v>
      </c>
      <c r="H12" s="77">
        <v>741</v>
      </c>
      <c r="I12" s="50">
        <f t="shared" si="3"/>
        <v>74.1</v>
      </c>
    </row>
    <row r="13" spans="1:9" ht="15" customHeight="1">
      <c r="A13" s="17" t="s">
        <v>50</v>
      </c>
      <c r="B13" s="18">
        <f t="shared" si="4"/>
        <v>21987</v>
      </c>
      <c r="C13" s="67">
        <f t="shared" si="0"/>
        <v>100</v>
      </c>
      <c r="D13" s="18">
        <v>6784</v>
      </c>
      <c r="E13" s="50">
        <f t="shared" si="1"/>
        <v>30.85459589757584</v>
      </c>
      <c r="F13" s="18">
        <v>3517</v>
      </c>
      <c r="G13" s="50">
        <f t="shared" si="2"/>
        <v>15.995815709282757</v>
      </c>
      <c r="H13" s="77">
        <v>11686</v>
      </c>
      <c r="I13" s="50">
        <f t="shared" si="3"/>
        <v>53.1495883931414</v>
      </c>
    </row>
    <row r="14" spans="1:9" ht="15" customHeight="1">
      <c r="A14" s="17" t="s">
        <v>51</v>
      </c>
      <c r="B14" s="18">
        <f t="shared" si="4"/>
        <v>4418</v>
      </c>
      <c r="C14" s="67">
        <f t="shared" si="0"/>
        <v>100</v>
      </c>
      <c r="D14" s="18">
        <v>396</v>
      </c>
      <c r="E14" s="50">
        <f t="shared" si="1"/>
        <v>8.963331824354912</v>
      </c>
      <c r="F14" s="18">
        <v>134</v>
      </c>
      <c r="G14" s="50">
        <f t="shared" si="2"/>
        <v>3.0330466274332277</v>
      </c>
      <c r="H14" s="77">
        <v>3888</v>
      </c>
      <c r="I14" s="50">
        <f t="shared" si="3"/>
        <v>88.00362154821187</v>
      </c>
    </row>
    <row r="15" spans="1:9" ht="15" customHeight="1">
      <c r="A15" s="17" t="s">
        <v>52</v>
      </c>
      <c r="B15" s="18">
        <f t="shared" si="4"/>
        <v>2902</v>
      </c>
      <c r="C15" s="67">
        <f t="shared" si="0"/>
        <v>100</v>
      </c>
      <c r="D15" s="18">
        <v>497</v>
      </c>
      <c r="E15" s="50">
        <f t="shared" si="1"/>
        <v>17.126119917298414</v>
      </c>
      <c r="F15" s="18">
        <v>162</v>
      </c>
      <c r="G15" s="50">
        <f t="shared" si="2"/>
        <v>5.582356995175741</v>
      </c>
      <c r="H15" s="77">
        <v>2243</v>
      </c>
      <c r="I15" s="50">
        <f t="shared" si="3"/>
        <v>77.29152308752585</v>
      </c>
    </row>
    <row r="16" spans="1:9" ht="15" customHeight="1">
      <c r="A16" s="17" t="s">
        <v>53</v>
      </c>
      <c r="B16" s="18">
        <f t="shared" si="4"/>
        <v>2612</v>
      </c>
      <c r="C16" s="67">
        <f t="shared" si="0"/>
        <v>100</v>
      </c>
      <c r="D16" s="18">
        <v>438</v>
      </c>
      <c r="E16" s="50">
        <f t="shared" si="1"/>
        <v>16.768759571209802</v>
      </c>
      <c r="F16" s="18">
        <v>155</v>
      </c>
      <c r="G16" s="50">
        <f t="shared" si="2"/>
        <v>5.934150076569678</v>
      </c>
      <c r="H16" s="77">
        <v>2019</v>
      </c>
      <c r="I16" s="50">
        <f t="shared" si="3"/>
        <v>77.29709035222052</v>
      </c>
    </row>
    <row r="17" spans="1:9" ht="22.5" customHeight="1">
      <c r="A17" s="17" t="s">
        <v>54</v>
      </c>
      <c r="B17" s="18">
        <f t="shared" si="4"/>
        <v>2795</v>
      </c>
      <c r="C17" s="67">
        <f t="shared" si="0"/>
        <v>100</v>
      </c>
      <c r="D17" s="18">
        <v>266</v>
      </c>
      <c r="E17" s="50">
        <f t="shared" si="1"/>
        <v>9.516994633273702</v>
      </c>
      <c r="F17" s="18">
        <v>1464</v>
      </c>
      <c r="G17" s="50">
        <f t="shared" si="2"/>
        <v>52.379248658318424</v>
      </c>
      <c r="H17" s="77">
        <v>1065</v>
      </c>
      <c r="I17" s="50">
        <f t="shared" si="3"/>
        <v>38.10375670840787</v>
      </c>
    </row>
    <row r="18" spans="1:9" ht="15" customHeight="1">
      <c r="A18" s="17" t="s">
        <v>55</v>
      </c>
      <c r="B18" s="18">
        <f t="shared" si="4"/>
        <v>3551</v>
      </c>
      <c r="C18" s="67">
        <f t="shared" si="0"/>
        <v>100</v>
      </c>
      <c r="D18" s="18">
        <v>509</v>
      </c>
      <c r="E18" s="50">
        <f t="shared" si="1"/>
        <v>14.33399042523233</v>
      </c>
      <c r="F18" s="18">
        <v>468</v>
      </c>
      <c r="G18" s="50">
        <f t="shared" si="2"/>
        <v>13.179386088425796</v>
      </c>
      <c r="H18" s="77">
        <v>2574</v>
      </c>
      <c r="I18" s="50">
        <f t="shared" si="3"/>
        <v>72.48662348634187</v>
      </c>
    </row>
    <row r="19" spans="1:9" ht="15" customHeight="1">
      <c r="A19" s="17" t="s">
        <v>56</v>
      </c>
      <c r="B19" s="18">
        <f t="shared" si="4"/>
        <v>6494</v>
      </c>
      <c r="C19" s="67">
        <f t="shared" si="0"/>
        <v>100</v>
      </c>
      <c r="D19" s="18">
        <v>967</v>
      </c>
      <c r="E19" s="50">
        <f t="shared" si="1"/>
        <v>14.890668309208499</v>
      </c>
      <c r="F19" s="18">
        <v>532</v>
      </c>
      <c r="G19" s="50">
        <f t="shared" si="2"/>
        <v>8.192177394518016</v>
      </c>
      <c r="H19" s="77">
        <v>4995</v>
      </c>
      <c r="I19" s="50">
        <f t="shared" si="3"/>
        <v>76.91715429627348</v>
      </c>
    </row>
    <row r="20" spans="1:9" ht="15" customHeight="1">
      <c r="A20" s="17" t="s">
        <v>57</v>
      </c>
      <c r="B20" s="18">
        <f t="shared" si="4"/>
        <v>1728</v>
      </c>
      <c r="C20" s="67">
        <f t="shared" si="0"/>
        <v>100</v>
      </c>
      <c r="D20" s="18">
        <v>282</v>
      </c>
      <c r="E20" s="50">
        <f t="shared" si="1"/>
        <v>16.319444444444446</v>
      </c>
      <c r="F20" s="18">
        <v>145</v>
      </c>
      <c r="G20" s="50">
        <f t="shared" si="2"/>
        <v>8.391203703703704</v>
      </c>
      <c r="H20" s="77">
        <v>1301</v>
      </c>
      <c r="I20" s="50">
        <f t="shared" si="3"/>
        <v>75.28935185185185</v>
      </c>
    </row>
    <row r="21" spans="1:9" ht="15" customHeight="1">
      <c r="A21" s="17" t="s">
        <v>58</v>
      </c>
      <c r="B21" s="18">
        <f t="shared" si="4"/>
        <v>2450</v>
      </c>
      <c r="C21" s="67">
        <f t="shared" si="0"/>
        <v>100</v>
      </c>
      <c r="D21" s="18">
        <v>245</v>
      </c>
      <c r="E21" s="50">
        <f t="shared" si="1"/>
        <v>10</v>
      </c>
      <c r="F21" s="18">
        <v>561</v>
      </c>
      <c r="G21" s="50">
        <f t="shared" si="2"/>
        <v>22.897959183673468</v>
      </c>
      <c r="H21" s="77">
        <v>1644</v>
      </c>
      <c r="I21" s="50">
        <f t="shared" si="3"/>
        <v>67.10204081632654</v>
      </c>
    </row>
    <row r="22" spans="1:9" ht="15" customHeight="1">
      <c r="A22" s="17" t="s">
        <v>59</v>
      </c>
      <c r="B22" s="18">
        <f t="shared" si="4"/>
        <v>1180</v>
      </c>
      <c r="C22" s="67">
        <f t="shared" si="0"/>
        <v>100</v>
      </c>
      <c r="D22" s="18">
        <v>279</v>
      </c>
      <c r="E22" s="50">
        <f t="shared" si="1"/>
        <v>23.64406779661017</v>
      </c>
      <c r="F22" s="18">
        <v>116</v>
      </c>
      <c r="G22" s="50">
        <f t="shared" si="2"/>
        <v>9.830508474576272</v>
      </c>
      <c r="H22" s="77">
        <v>785</v>
      </c>
      <c r="I22" s="50">
        <f t="shared" si="3"/>
        <v>66.52542372881356</v>
      </c>
    </row>
    <row r="23" spans="1:9" ht="22.5" customHeight="1">
      <c r="A23" s="17" t="s">
        <v>60</v>
      </c>
      <c r="B23" s="18">
        <f t="shared" si="4"/>
        <v>3882</v>
      </c>
      <c r="C23" s="67">
        <f t="shared" si="0"/>
        <v>100</v>
      </c>
      <c r="D23" s="18">
        <v>1069</v>
      </c>
      <c r="E23" s="50">
        <f t="shared" si="1"/>
        <v>27.53735188047398</v>
      </c>
      <c r="F23" s="18">
        <v>526</v>
      </c>
      <c r="G23" s="50">
        <f t="shared" si="2"/>
        <v>13.54971664090675</v>
      </c>
      <c r="H23" s="77">
        <v>2287</v>
      </c>
      <c r="I23" s="50">
        <f t="shared" si="3"/>
        <v>58.91293147861927</v>
      </c>
    </row>
    <row r="24" spans="1:9" ht="15" customHeight="1">
      <c r="A24" s="17" t="s">
        <v>61</v>
      </c>
      <c r="B24" s="18">
        <f t="shared" si="4"/>
        <v>6518</v>
      </c>
      <c r="C24" s="67">
        <f t="shared" si="0"/>
        <v>100</v>
      </c>
      <c r="D24" s="18">
        <v>390</v>
      </c>
      <c r="E24" s="50">
        <f t="shared" si="1"/>
        <v>5.983430500153421</v>
      </c>
      <c r="F24" s="18">
        <v>476</v>
      </c>
      <c r="G24" s="50">
        <f t="shared" si="2"/>
        <v>7.302853636084689</v>
      </c>
      <c r="H24" s="77">
        <v>5652</v>
      </c>
      <c r="I24" s="50">
        <f t="shared" si="3"/>
        <v>86.71371586376189</v>
      </c>
    </row>
    <row r="25" spans="1:9" ht="15" customHeight="1">
      <c r="A25" s="17" t="s">
        <v>62</v>
      </c>
      <c r="B25" s="18">
        <f t="shared" si="4"/>
        <v>3711</v>
      </c>
      <c r="C25" s="67">
        <f t="shared" si="0"/>
        <v>100</v>
      </c>
      <c r="D25" s="18">
        <v>691</v>
      </c>
      <c r="E25" s="50">
        <f t="shared" si="1"/>
        <v>18.620317973592023</v>
      </c>
      <c r="F25" s="18">
        <v>97</v>
      </c>
      <c r="G25" s="50">
        <f t="shared" si="2"/>
        <v>2.6138507140932363</v>
      </c>
      <c r="H25" s="77">
        <v>2923</v>
      </c>
      <c r="I25" s="50">
        <f t="shared" si="3"/>
        <v>78.76583131231473</v>
      </c>
    </row>
    <row r="26" spans="1:9" ht="15" customHeight="1">
      <c r="A26" s="17" t="s">
        <v>63</v>
      </c>
      <c r="B26" s="18">
        <f t="shared" si="4"/>
        <v>817</v>
      </c>
      <c r="C26" s="67">
        <f t="shared" si="0"/>
        <v>100</v>
      </c>
      <c r="D26" s="18">
        <v>187</v>
      </c>
      <c r="E26" s="50">
        <f t="shared" si="1"/>
        <v>22.88861689106487</v>
      </c>
      <c r="F26" s="18">
        <v>76</v>
      </c>
      <c r="G26" s="50">
        <f t="shared" si="2"/>
        <v>9.30232558139535</v>
      </c>
      <c r="H26" s="77">
        <v>554</v>
      </c>
      <c r="I26" s="50">
        <f t="shared" si="3"/>
        <v>67.80905752753978</v>
      </c>
    </row>
    <row r="27" spans="1:9" ht="15" customHeight="1">
      <c r="A27" s="17" t="s">
        <v>64</v>
      </c>
      <c r="B27" s="18">
        <f t="shared" si="4"/>
        <v>5410</v>
      </c>
      <c r="C27" s="67">
        <f t="shared" si="0"/>
        <v>100</v>
      </c>
      <c r="D27" s="18">
        <v>1422</v>
      </c>
      <c r="E27" s="50">
        <f t="shared" si="1"/>
        <v>26.28465804066543</v>
      </c>
      <c r="F27" s="18">
        <v>588</v>
      </c>
      <c r="G27" s="50">
        <f t="shared" si="2"/>
        <v>10.86876155268022</v>
      </c>
      <c r="H27" s="77">
        <v>3400</v>
      </c>
      <c r="I27" s="50">
        <f t="shared" si="3"/>
        <v>62.84658040665434</v>
      </c>
    </row>
    <row r="28" spans="1:9" ht="15" customHeight="1">
      <c r="A28" s="17" t="s">
        <v>65</v>
      </c>
      <c r="B28" s="18">
        <f t="shared" si="4"/>
        <v>3393</v>
      </c>
      <c r="C28" s="67">
        <f t="shared" si="0"/>
        <v>100</v>
      </c>
      <c r="D28" s="18">
        <v>383</v>
      </c>
      <c r="E28" s="50">
        <f t="shared" si="1"/>
        <v>11.287945770704392</v>
      </c>
      <c r="F28" s="18">
        <v>220</v>
      </c>
      <c r="G28" s="50">
        <f t="shared" si="2"/>
        <v>6.4839375184202765</v>
      </c>
      <c r="H28" s="77">
        <v>2790</v>
      </c>
      <c r="I28" s="50">
        <f t="shared" si="3"/>
        <v>82.22811671087533</v>
      </c>
    </row>
    <row r="29" spans="1:9" ht="22.5" customHeight="1">
      <c r="A29" s="17" t="s">
        <v>66</v>
      </c>
      <c r="B29" s="18">
        <f t="shared" si="4"/>
        <v>10367</v>
      </c>
      <c r="C29" s="67">
        <f t="shared" si="0"/>
        <v>100</v>
      </c>
      <c r="D29" s="18">
        <v>7316</v>
      </c>
      <c r="E29" s="50">
        <f t="shared" si="1"/>
        <v>70.57007813253593</v>
      </c>
      <c r="F29" s="18">
        <v>178</v>
      </c>
      <c r="G29" s="50">
        <f t="shared" si="2"/>
        <v>1.7169865920709946</v>
      </c>
      <c r="H29" s="77">
        <v>2873</v>
      </c>
      <c r="I29" s="50">
        <f t="shared" si="3"/>
        <v>27.712935275393075</v>
      </c>
    </row>
    <row r="30" spans="1:9" ht="15" customHeight="1">
      <c r="A30" s="17" t="s">
        <v>67</v>
      </c>
      <c r="B30" s="18">
        <f t="shared" si="4"/>
        <v>6748</v>
      </c>
      <c r="C30" s="67">
        <f t="shared" si="0"/>
        <v>100</v>
      </c>
      <c r="D30" s="18">
        <v>375</v>
      </c>
      <c r="E30" s="50">
        <f t="shared" si="1"/>
        <v>5.557202133965619</v>
      </c>
      <c r="F30" s="18">
        <v>128</v>
      </c>
      <c r="G30" s="50">
        <f t="shared" si="2"/>
        <v>1.896858328393598</v>
      </c>
      <c r="H30" s="77">
        <v>6245</v>
      </c>
      <c r="I30" s="50">
        <f t="shared" si="3"/>
        <v>92.54593953764079</v>
      </c>
    </row>
    <row r="31" spans="1:9" ht="15" customHeight="1">
      <c r="A31" s="17" t="s">
        <v>68</v>
      </c>
      <c r="B31" s="18">
        <f t="shared" si="4"/>
        <v>859</v>
      </c>
      <c r="C31" s="67">
        <f t="shared" si="0"/>
        <v>100</v>
      </c>
      <c r="D31" s="18">
        <v>154</v>
      </c>
      <c r="E31" s="50">
        <f t="shared" si="1"/>
        <v>17.927823050058205</v>
      </c>
      <c r="F31" s="18">
        <v>64</v>
      </c>
      <c r="G31" s="50">
        <f t="shared" si="2"/>
        <v>7.450523864959255</v>
      </c>
      <c r="H31" s="77">
        <v>641</v>
      </c>
      <c r="I31" s="50">
        <f t="shared" si="3"/>
        <v>74.62165308498254</v>
      </c>
    </row>
    <row r="32" spans="1:9" ht="15" customHeight="1">
      <c r="A32" s="17" t="s">
        <v>69</v>
      </c>
      <c r="B32" s="18">
        <f t="shared" si="4"/>
        <v>14060</v>
      </c>
      <c r="C32" s="67">
        <f t="shared" si="0"/>
        <v>100</v>
      </c>
      <c r="D32" s="18">
        <v>1973</v>
      </c>
      <c r="E32" s="50">
        <f t="shared" si="1"/>
        <v>14.03271692745377</v>
      </c>
      <c r="F32" s="18">
        <v>882</v>
      </c>
      <c r="G32" s="50">
        <f t="shared" si="2"/>
        <v>6.273115220483641</v>
      </c>
      <c r="H32" s="77">
        <v>11205</v>
      </c>
      <c r="I32" s="50">
        <f t="shared" si="3"/>
        <v>79.69416785206259</v>
      </c>
    </row>
    <row r="33" spans="1:9" ht="15" customHeight="1">
      <c r="A33" s="17" t="s">
        <v>70</v>
      </c>
      <c r="B33" s="18">
        <f t="shared" si="4"/>
        <v>2426</v>
      </c>
      <c r="C33" s="67">
        <f t="shared" si="0"/>
        <v>100</v>
      </c>
      <c r="D33" s="18">
        <v>648</v>
      </c>
      <c r="E33" s="50">
        <f t="shared" si="1"/>
        <v>26.71063478977741</v>
      </c>
      <c r="F33" s="18">
        <v>183</v>
      </c>
      <c r="G33" s="50">
        <f t="shared" si="2"/>
        <v>7.54328112118714</v>
      </c>
      <c r="H33" s="77">
        <v>1595</v>
      </c>
      <c r="I33" s="50">
        <f t="shared" si="3"/>
        <v>65.74608408903545</v>
      </c>
    </row>
    <row r="34" spans="1:9" ht="15" customHeight="1">
      <c r="A34" s="17" t="s">
        <v>71</v>
      </c>
      <c r="B34" s="18">
        <f t="shared" si="4"/>
        <v>2054</v>
      </c>
      <c r="C34" s="67">
        <f t="shared" si="0"/>
        <v>100</v>
      </c>
      <c r="D34" s="18">
        <v>354</v>
      </c>
      <c r="E34" s="50">
        <f t="shared" si="1"/>
        <v>17.234664070107108</v>
      </c>
      <c r="F34" s="18">
        <v>192</v>
      </c>
      <c r="G34" s="50">
        <f t="shared" si="2"/>
        <v>9.34761441090555</v>
      </c>
      <c r="H34" s="77">
        <v>1508</v>
      </c>
      <c r="I34" s="50">
        <f t="shared" si="3"/>
        <v>73.41772151898735</v>
      </c>
    </row>
    <row r="35" spans="1:9" ht="22.5" customHeight="1">
      <c r="A35" s="17" t="s">
        <v>72</v>
      </c>
      <c r="B35" s="18">
        <f t="shared" si="4"/>
        <v>11483</v>
      </c>
      <c r="C35" s="67">
        <f t="shared" si="0"/>
        <v>100</v>
      </c>
      <c r="D35" s="18">
        <v>1084</v>
      </c>
      <c r="E35" s="50">
        <f t="shared" si="1"/>
        <v>9.440041800923103</v>
      </c>
      <c r="F35" s="18">
        <v>187</v>
      </c>
      <c r="G35" s="50">
        <f t="shared" si="2"/>
        <v>1.6284942959157014</v>
      </c>
      <c r="H35" s="77">
        <v>10212</v>
      </c>
      <c r="I35" s="50">
        <f t="shared" si="3"/>
        <v>88.93146390316119</v>
      </c>
    </row>
    <row r="36" spans="1:9" ht="15" customHeight="1">
      <c r="A36" s="17" t="s">
        <v>73</v>
      </c>
      <c r="B36" s="18">
        <f t="shared" si="4"/>
        <v>1046</v>
      </c>
      <c r="C36" s="67">
        <f t="shared" si="0"/>
        <v>100</v>
      </c>
      <c r="D36" s="18">
        <v>196</v>
      </c>
      <c r="E36" s="50">
        <f t="shared" si="1"/>
        <v>18.738049713193117</v>
      </c>
      <c r="F36" s="18">
        <v>76</v>
      </c>
      <c r="G36" s="50">
        <f t="shared" si="2"/>
        <v>7.265774378585086</v>
      </c>
      <c r="H36" s="204">
        <v>774</v>
      </c>
      <c r="I36" s="50">
        <f t="shared" si="3"/>
        <v>73.9961759082218</v>
      </c>
    </row>
    <row r="37" spans="1:9" ht="15" customHeight="1">
      <c r="A37" s="17" t="s">
        <v>74</v>
      </c>
      <c r="B37" s="18">
        <f t="shared" si="4"/>
        <v>2739</v>
      </c>
      <c r="C37" s="67">
        <f t="shared" si="0"/>
        <v>100</v>
      </c>
      <c r="D37" s="18">
        <v>447</v>
      </c>
      <c r="E37" s="50">
        <f t="shared" si="1"/>
        <v>16.319824753559693</v>
      </c>
      <c r="F37" s="18">
        <v>222</v>
      </c>
      <c r="G37" s="50">
        <f t="shared" si="2"/>
        <v>8.105147864184008</v>
      </c>
      <c r="H37" s="204">
        <v>2070</v>
      </c>
      <c r="I37" s="50">
        <f t="shared" si="3"/>
        <v>75.5750273822563</v>
      </c>
    </row>
    <row r="38" spans="1:9" ht="15" customHeight="1">
      <c r="A38" s="17" t="s">
        <v>75</v>
      </c>
      <c r="B38" s="18">
        <f t="shared" si="4"/>
        <v>1955</v>
      </c>
      <c r="C38" s="67">
        <f t="shared" si="0"/>
        <v>100</v>
      </c>
      <c r="D38" s="18">
        <v>190</v>
      </c>
      <c r="E38" s="50">
        <f t="shared" si="1"/>
        <v>9.718670076726342</v>
      </c>
      <c r="F38" s="18">
        <v>87</v>
      </c>
      <c r="G38" s="50">
        <f t="shared" si="2"/>
        <v>4.450127877237851</v>
      </c>
      <c r="H38" s="204">
        <v>1678</v>
      </c>
      <c r="I38" s="50">
        <f t="shared" si="3"/>
        <v>85.8312020460358</v>
      </c>
    </row>
    <row r="39" spans="1:9" ht="15" customHeight="1">
      <c r="A39" s="17" t="s">
        <v>76</v>
      </c>
      <c r="B39" s="18">
        <f t="shared" si="4"/>
        <v>722</v>
      </c>
      <c r="C39" s="67">
        <f t="shared" si="0"/>
        <v>100</v>
      </c>
      <c r="D39" s="18">
        <v>86</v>
      </c>
      <c r="E39" s="50">
        <f t="shared" si="1"/>
        <v>11.911357340720222</v>
      </c>
      <c r="F39" s="18">
        <v>36</v>
      </c>
      <c r="G39" s="50">
        <f t="shared" si="2"/>
        <v>4.986149584487535</v>
      </c>
      <c r="H39" s="204">
        <v>600</v>
      </c>
      <c r="I39" s="50">
        <f t="shared" si="3"/>
        <v>83.10249307479224</v>
      </c>
    </row>
    <row r="40" spans="1:9" ht="15" customHeight="1">
      <c r="A40" s="51" t="s">
        <v>77</v>
      </c>
      <c r="B40" s="52">
        <f t="shared" si="4"/>
        <v>1430</v>
      </c>
      <c r="C40" s="69">
        <f t="shared" si="0"/>
        <v>100</v>
      </c>
      <c r="D40" s="52">
        <v>340</v>
      </c>
      <c r="E40" s="53">
        <f t="shared" si="1"/>
        <v>23.776223776223777</v>
      </c>
      <c r="F40" s="52">
        <v>103</v>
      </c>
      <c r="G40" s="53">
        <f t="shared" si="2"/>
        <v>7.2027972027972025</v>
      </c>
      <c r="H40" s="209">
        <v>987</v>
      </c>
      <c r="I40" s="53">
        <f t="shared" si="3"/>
        <v>69.02097902097903</v>
      </c>
    </row>
    <row r="41" spans="1:9" ht="15" customHeight="1">
      <c r="A41" s="17"/>
      <c r="B41" s="78"/>
      <c r="C41" s="83"/>
      <c r="D41" s="78"/>
      <c r="E41" s="17"/>
      <c r="F41" s="78"/>
      <c r="G41" s="79"/>
      <c r="H41" s="17"/>
      <c r="I41" s="240" t="s">
        <v>78</v>
      </c>
    </row>
    <row r="42" spans="1:9" s="13" customFormat="1" ht="15" customHeight="1">
      <c r="A42" s="80"/>
      <c r="B42" s="81"/>
      <c r="C42" s="90"/>
      <c r="D42" s="81"/>
      <c r="E42" s="82"/>
      <c r="F42" s="81"/>
      <c r="G42" s="82"/>
      <c r="H42" s="17"/>
      <c r="I42" s="17"/>
    </row>
    <row r="43" spans="1:9" ht="15" customHeight="1">
      <c r="A43" s="14"/>
      <c r="B43" s="38"/>
      <c r="C43" s="83"/>
      <c r="D43" s="38"/>
      <c r="E43" s="24"/>
      <c r="F43" s="38"/>
      <c r="G43" s="24"/>
      <c r="H43" s="17"/>
      <c r="I43" s="17"/>
    </row>
    <row r="44" spans="1:9" ht="15" customHeight="1">
      <c r="A44" s="14"/>
      <c r="B44" s="38"/>
      <c r="C44" s="83"/>
      <c r="D44" s="38"/>
      <c r="E44" s="24"/>
      <c r="F44" s="38"/>
      <c r="G44" s="24"/>
      <c r="H44" s="17"/>
      <c r="I44" s="17"/>
    </row>
    <row r="45" spans="1:9" ht="15" customHeight="1">
      <c r="A45" s="17"/>
      <c r="B45" s="17"/>
      <c r="C45" s="83"/>
      <c r="D45" s="17"/>
      <c r="E45" s="17"/>
      <c r="F45" s="17"/>
      <c r="G45" s="17"/>
      <c r="H45" s="78"/>
      <c r="I45" s="84"/>
    </row>
    <row r="46" ht="15" customHeight="1">
      <c r="C46" s="91"/>
    </row>
    <row r="47" ht="15" customHeight="1">
      <c r="C47" s="91"/>
    </row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41" location="'pag 24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89" t="s">
        <v>416</v>
      </c>
      <c r="B1" s="389"/>
      <c r="C1" s="389"/>
      <c r="D1" s="389"/>
      <c r="E1" s="389"/>
      <c r="F1" s="389"/>
      <c r="G1" s="389"/>
      <c r="H1" s="389"/>
      <c r="I1" s="389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75"/>
      <c r="I2" s="241" t="s">
        <v>79</v>
      </c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/>
      <c r="H3" s="382" t="s">
        <v>42</v>
      </c>
      <c r="I3" s="382"/>
    </row>
    <row r="4" spans="1:9" s="10" customFormat="1" ht="19.5" customHeight="1">
      <c r="A4" s="58"/>
      <c r="B4" s="59" t="s">
        <v>91</v>
      </c>
      <c r="C4" s="60" t="s">
        <v>5</v>
      </c>
      <c r="D4" s="61" t="s">
        <v>91</v>
      </c>
      <c r="E4" s="60" t="s">
        <v>5</v>
      </c>
      <c r="F4" s="61" t="s">
        <v>91</v>
      </c>
      <c r="G4" s="60" t="s">
        <v>5</v>
      </c>
      <c r="H4" s="61" t="s">
        <v>91</v>
      </c>
      <c r="I4" s="60" t="s">
        <v>5</v>
      </c>
    </row>
    <row r="5" spans="1:9" ht="15" customHeight="1">
      <c r="A5" s="17" t="s">
        <v>80</v>
      </c>
      <c r="B5" s="86">
        <f>D5+F5+H5</f>
        <v>2849</v>
      </c>
      <c r="C5" s="92">
        <f aca="true" t="shared" si="0" ref="C5:C18">B5/$B5*100</f>
        <v>100</v>
      </c>
      <c r="D5" s="86">
        <v>406</v>
      </c>
      <c r="E5" s="87">
        <f aca="true" t="shared" si="1" ref="E5:E18">D5/$B5*100</f>
        <v>14.250614250614252</v>
      </c>
      <c r="F5" s="86">
        <v>166</v>
      </c>
      <c r="G5" s="87">
        <f aca="true" t="shared" si="2" ref="G5:G18">F5/$B5*100</f>
        <v>5.826605826605827</v>
      </c>
      <c r="H5" s="88">
        <v>2277</v>
      </c>
      <c r="I5" s="87">
        <f aca="true" t="shared" si="3" ref="I5:I18">H5/$B5*100</f>
        <v>79.92277992277992</v>
      </c>
    </row>
    <row r="6" spans="1:9" ht="15" customHeight="1">
      <c r="A6" s="14" t="s">
        <v>81</v>
      </c>
      <c r="B6" s="18">
        <f aca="true" t="shared" si="4" ref="B6:B18">D6+F6+H6</f>
        <v>554</v>
      </c>
      <c r="C6" s="67">
        <f t="shared" si="0"/>
        <v>100</v>
      </c>
      <c r="D6" s="18">
        <v>71</v>
      </c>
      <c r="E6" s="50">
        <f t="shared" si="1"/>
        <v>12.815884476534295</v>
      </c>
      <c r="F6" s="18">
        <v>38</v>
      </c>
      <c r="G6" s="50">
        <f t="shared" si="2"/>
        <v>6.859205776173286</v>
      </c>
      <c r="H6" s="77">
        <v>445</v>
      </c>
      <c r="I6" s="50">
        <f t="shared" si="3"/>
        <v>80.32490974729242</v>
      </c>
    </row>
    <row r="7" spans="1:9" ht="15" customHeight="1">
      <c r="A7" s="14" t="s">
        <v>29</v>
      </c>
      <c r="B7" s="18">
        <f t="shared" si="4"/>
        <v>2063</v>
      </c>
      <c r="C7" s="67">
        <f t="shared" si="0"/>
        <v>100</v>
      </c>
      <c r="D7" s="18">
        <v>279</v>
      </c>
      <c r="E7" s="50">
        <f t="shared" si="1"/>
        <v>13.523994183228307</v>
      </c>
      <c r="F7" s="18">
        <v>74</v>
      </c>
      <c r="G7" s="50">
        <f t="shared" si="2"/>
        <v>3.587009209888512</v>
      </c>
      <c r="H7" s="77">
        <v>1710</v>
      </c>
      <c r="I7" s="50">
        <f t="shared" si="3"/>
        <v>82.88899660688318</v>
      </c>
    </row>
    <row r="8" spans="1:9" ht="15" customHeight="1">
      <c r="A8" s="14" t="s">
        <v>82</v>
      </c>
      <c r="B8" s="18">
        <f t="shared" si="4"/>
        <v>1065</v>
      </c>
      <c r="C8" s="67">
        <f t="shared" si="0"/>
        <v>100</v>
      </c>
      <c r="D8" s="18">
        <v>127</v>
      </c>
      <c r="E8" s="50">
        <f t="shared" si="1"/>
        <v>11.924882629107982</v>
      </c>
      <c r="F8" s="18">
        <v>55</v>
      </c>
      <c r="G8" s="50">
        <f t="shared" si="2"/>
        <v>5.164319248826291</v>
      </c>
      <c r="H8" s="77">
        <v>883</v>
      </c>
      <c r="I8" s="50">
        <f t="shared" si="3"/>
        <v>82.91079812206573</v>
      </c>
    </row>
    <row r="9" spans="1:9" ht="15" customHeight="1">
      <c r="A9" s="14" t="s">
        <v>83</v>
      </c>
      <c r="B9" s="18">
        <f t="shared" si="4"/>
        <v>3613</v>
      </c>
      <c r="C9" s="67">
        <f t="shared" si="0"/>
        <v>100</v>
      </c>
      <c r="D9" s="18">
        <v>547</v>
      </c>
      <c r="E9" s="50">
        <f t="shared" si="1"/>
        <v>15.139773041793521</v>
      </c>
      <c r="F9" s="18">
        <v>657</v>
      </c>
      <c r="G9" s="50">
        <f t="shared" si="2"/>
        <v>18.184334348187104</v>
      </c>
      <c r="H9" s="77">
        <v>2409</v>
      </c>
      <c r="I9" s="50">
        <f t="shared" si="3"/>
        <v>66.67589261001937</v>
      </c>
    </row>
    <row r="10" spans="1:9" ht="15" customHeight="1">
      <c r="A10" s="17" t="s">
        <v>84</v>
      </c>
      <c r="B10" s="18">
        <f t="shared" si="4"/>
        <v>17255</v>
      </c>
      <c r="C10" s="67">
        <f t="shared" si="0"/>
        <v>100</v>
      </c>
      <c r="D10" s="18">
        <v>471</v>
      </c>
      <c r="E10" s="50">
        <f t="shared" si="1"/>
        <v>2.7296435815705595</v>
      </c>
      <c r="F10" s="18">
        <v>194</v>
      </c>
      <c r="G10" s="50">
        <f t="shared" si="2"/>
        <v>1.1243117936829905</v>
      </c>
      <c r="H10" s="77">
        <v>16590</v>
      </c>
      <c r="I10" s="50">
        <f t="shared" si="3"/>
        <v>96.14604462474645</v>
      </c>
    </row>
    <row r="11" spans="1:9" ht="22.5" customHeight="1">
      <c r="A11" s="17" t="s">
        <v>85</v>
      </c>
      <c r="B11" s="18">
        <f t="shared" si="4"/>
        <v>3727</v>
      </c>
      <c r="C11" s="67">
        <f t="shared" si="0"/>
        <v>100</v>
      </c>
      <c r="D11" s="18">
        <v>635</v>
      </c>
      <c r="E11" s="50">
        <f t="shared" si="1"/>
        <v>17.037832036490475</v>
      </c>
      <c r="F11" s="18">
        <v>873</v>
      </c>
      <c r="G11" s="50">
        <f t="shared" si="2"/>
        <v>23.423665146230213</v>
      </c>
      <c r="H11" s="77">
        <v>2219</v>
      </c>
      <c r="I11" s="50">
        <f t="shared" si="3"/>
        <v>59.538502817279316</v>
      </c>
    </row>
    <row r="12" spans="1:9" ht="15" customHeight="1">
      <c r="A12" s="17" t="s">
        <v>86</v>
      </c>
      <c r="B12" s="18">
        <f t="shared" si="4"/>
        <v>2042</v>
      </c>
      <c r="C12" s="67">
        <f t="shared" si="0"/>
        <v>100</v>
      </c>
      <c r="D12" s="18">
        <v>266</v>
      </c>
      <c r="E12" s="50">
        <f t="shared" si="1"/>
        <v>13.026444662095985</v>
      </c>
      <c r="F12" s="18">
        <v>109</v>
      </c>
      <c r="G12" s="50">
        <f t="shared" si="2"/>
        <v>5.337904015670911</v>
      </c>
      <c r="H12" s="77">
        <v>1667</v>
      </c>
      <c r="I12" s="50">
        <f t="shared" si="3"/>
        <v>81.6356513222331</v>
      </c>
    </row>
    <row r="13" spans="1:9" ht="15" customHeight="1">
      <c r="A13" s="17" t="s">
        <v>87</v>
      </c>
      <c r="B13" s="18">
        <f t="shared" si="4"/>
        <v>6713</v>
      </c>
      <c r="C13" s="67">
        <f t="shared" si="0"/>
        <v>100</v>
      </c>
      <c r="D13" s="18">
        <v>685</v>
      </c>
      <c r="E13" s="50">
        <f t="shared" si="1"/>
        <v>10.204081632653061</v>
      </c>
      <c r="F13" s="18">
        <v>2640</v>
      </c>
      <c r="G13" s="50">
        <f t="shared" si="2"/>
        <v>39.326679576940265</v>
      </c>
      <c r="H13" s="77">
        <v>3388</v>
      </c>
      <c r="I13" s="50">
        <f t="shared" si="3"/>
        <v>50.46923879040668</v>
      </c>
    </row>
    <row r="14" spans="1:9" ht="15" customHeight="1">
      <c r="A14" s="17" t="s">
        <v>88</v>
      </c>
      <c r="B14" s="18">
        <f t="shared" si="4"/>
        <v>2984</v>
      </c>
      <c r="C14" s="67">
        <f t="shared" si="0"/>
        <v>100</v>
      </c>
      <c r="D14" s="18">
        <v>281</v>
      </c>
      <c r="E14" s="50">
        <f t="shared" si="1"/>
        <v>9.416890080428955</v>
      </c>
      <c r="F14" s="18">
        <v>96</v>
      </c>
      <c r="G14" s="50">
        <f t="shared" si="2"/>
        <v>3.2171581769436997</v>
      </c>
      <c r="H14" s="77">
        <v>2607</v>
      </c>
      <c r="I14" s="50">
        <f t="shared" si="3"/>
        <v>87.36595174262735</v>
      </c>
    </row>
    <row r="15" spans="1:9" ht="15" customHeight="1">
      <c r="A15" s="17" t="s">
        <v>89</v>
      </c>
      <c r="B15" s="18">
        <f t="shared" si="4"/>
        <v>4074</v>
      </c>
      <c r="C15" s="67">
        <f t="shared" si="0"/>
        <v>100</v>
      </c>
      <c r="D15" s="18">
        <v>533</v>
      </c>
      <c r="E15" s="50">
        <f t="shared" si="1"/>
        <v>13.082965144820816</v>
      </c>
      <c r="F15" s="18">
        <v>148</v>
      </c>
      <c r="G15" s="50">
        <f t="shared" si="2"/>
        <v>3.6327933235149734</v>
      </c>
      <c r="H15" s="77">
        <v>3393</v>
      </c>
      <c r="I15" s="50">
        <f t="shared" si="3"/>
        <v>83.28424153166422</v>
      </c>
    </row>
    <row r="16" spans="1:9" ht="15" customHeight="1">
      <c r="A16" s="17" t="s">
        <v>90</v>
      </c>
      <c r="B16" s="18">
        <f t="shared" si="4"/>
        <v>2005</v>
      </c>
      <c r="C16" s="67">
        <f t="shared" si="0"/>
        <v>100</v>
      </c>
      <c r="D16" s="18">
        <v>237</v>
      </c>
      <c r="E16" s="50">
        <f t="shared" si="1"/>
        <v>11.820448877805486</v>
      </c>
      <c r="F16" s="18">
        <v>91</v>
      </c>
      <c r="G16" s="50">
        <f t="shared" si="2"/>
        <v>4.538653366583541</v>
      </c>
      <c r="H16" s="77">
        <v>1677</v>
      </c>
      <c r="I16" s="50">
        <f t="shared" si="3"/>
        <v>83.64089775561098</v>
      </c>
    </row>
    <row r="17" spans="1:9" ht="22.5" customHeight="1">
      <c r="A17" s="17" t="s">
        <v>38</v>
      </c>
      <c r="B17" s="18">
        <f t="shared" si="4"/>
        <v>646</v>
      </c>
      <c r="C17" s="67">
        <f t="shared" si="0"/>
        <v>100</v>
      </c>
      <c r="D17" s="18">
        <v>65</v>
      </c>
      <c r="E17" s="50">
        <f t="shared" si="1"/>
        <v>10.061919504643962</v>
      </c>
      <c r="F17" s="18">
        <v>16</v>
      </c>
      <c r="G17" s="50">
        <f t="shared" si="2"/>
        <v>2.476780185758514</v>
      </c>
      <c r="H17" s="77">
        <v>565</v>
      </c>
      <c r="I17" s="50">
        <f t="shared" si="3"/>
        <v>87.46130030959752</v>
      </c>
    </row>
    <row r="18" spans="1:9" ht="15" customHeight="1">
      <c r="A18" s="20" t="s">
        <v>39</v>
      </c>
      <c r="B18" s="21">
        <f t="shared" si="4"/>
        <v>914</v>
      </c>
      <c r="C18" s="73">
        <f t="shared" si="0"/>
        <v>100</v>
      </c>
      <c r="D18" s="21">
        <v>92</v>
      </c>
      <c r="E18" s="22">
        <f t="shared" si="1"/>
        <v>10.065645514223196</v>
      </c>
      <c r="F18" s="21">
        <v>31</v>
      </c>
      <c r="G18" s="22">
        <f t="shared" si="2"/>
        <v>3.391684901531729</v>
      </c>
      <c r="H18" s="89">
        <v>791</v>
      </c>
      <c r="I18" s="22">
        <f t="shared" si="3"/>
        <v>86.54266958424508</v>
      </c>
    </row>
    <row r="19" spans="1:9" s="19" customFormat="1" ht="15" customHeight="1">
      <c r="A19" s="17"/>
      <c r="B19" s="38"/>
      <c r="C19" s="24"/>
      <c r="D19" s="38"/>
      <c r="E19" s="24"/>
      <c r="F19" s="38"/>
      <c r="G19" s="24"/>
      <c r="H19" s="23"/>
      <c r="I19" s="24"/>
    </row>
    <row r="20" spans="2:9" ht="15" customHeight="1">
      <c r="B20" s="38"/>
      <c r="C20" s="24"/>
      <c r="D20" s="38"/>
      <c r="E20" s="24"/>
      <c r="F20" s="38"/>
      <c r="G20" s="24"/>
      <c r="H20"/>
      <c r="I20" s="24"/>
    </row>
    <row r="21" spans="2:9" ht="15" customHeight="1">
      <c r="B21" s="38"/>
      <c r="C21" s="24"/>
      <c r="D21" s="38"/>
      <c r="E21" s="24"/>
      <c r="F21" s="38"/>
      <c r="G21" s="24"/>
      <c r="H21"/>
      <c r="I21" s="24"/>
    </row>
    <row r="22" spans="2:9" ht="15" customHeight="1">
      <c r="B22" s="38"/>
      <c r="C22" s="24"/>
      <c r="D22" s="38"/>
      <c r="E22" s="24"/>
      <c r="F22" s="38"/>
      <c r="G22" s="24"/>
      <c r="H22"/>
      <c r="I22" s="24"/>
    </row>
    <row r="23" spans="1:9" ht="15" customHeight="1">
      <c r="A23" s="17"/>
      <c r="B23" s="38"/>
      <c r="C23" s="24"/>
      <c r="D23" s="38"/>
      <c r="E23" s="24"/>
      <c r="F23" s="38"/>
      <c r="G23" s="24"/>
      <c r="H23"/>
      <c r="I23" s="24"/>
    </row>
    <row r="24" spans="1:9" ht="15" customHeight="1">
      <c r="A24" s="17"/>
      <c r="B24" s="38"/>
      <c r="C24" s="24"/>
      <c r="D24" s="38"/>
      <c r="E24" s="24"/>
      <c r="F24" s="38"/>
      <c r="G24" s="24"/>
      <c r="H24"/>
      <c r="I24" s="24"/>
    </row>
    <row r="25" spans="2:9" ht="15" customHeight="1">
      <c r="B25" s="38"/>
      <c r="C25" s="24"/>
      <c r="D25" s="38"/>
      <c r="E25" s="24"/>
      <c r="F25" s="38"/>
      <c r="G25" s="24"/>
      <c r="H25"/>
      <c r="I25" s="24"/>
    </row>
    <row r="26" spans="2:9" ht="15" customHeight="1">
      <c r="B26" s="38"/>
      <c r="C26" s="24"/>
      <c r="D26" s="38"/>
      <c r="E26" s="24"/>
      <c r="F26" s="38"/>
      <c r="G26" s="24"/>
      <c r="H26"/>
      <c r="I26" s="24"/>
    </row>
    <row r="27" spans="2:10" ht="15" customHeight="1">
      <c r="B27" s="38"/>
      <c r="C27" s="24"/>
      <c r="D27" s="38"/>
      <c r="E27" s="24"/>
      <c r="F27" s="38"/>
      <c r="G27" s="24"/>
      <c r="H27"/>
      <c r="I27" s="24"/>
      <c r="J27" s="23"/>
    </row>
    <row r="28" spans="2:10" ht="15" customHeight="1">
      <c r="B28" s="38"/>
      <c r="C28" s="24"/>
      <c r="D28" s="38"/>
      <c r="E28" s="24"/>
      <c r="F28" s="38"/>
      <c r="G28" s="24"/>
      <c r="H28"/>
      <c r="I28" s="24"/>
      <c r="J28" s="23"/>
    </row>
    <row r="29" spans="2:10" ht="15" customHeight="1">
      <c r="B29" s="38"/>
      <c r="C29" s="24"/>
      <c r="D29" s="38"/>
      <c r="E29" s="24"/>
      <c r="F29" s="38"/>
      <c r="G29" s="24"/>
      <c r="H29"/>
      <c r="I29" s="24"/>
      <c r="J29" s="23"/>
    </row>
    <row r="30" spans="2:10" ht="15" customHeight="1">
      <c r="B30" s="38"/>
      <c r="C30" s="24"/>
      <c r="D30" s="38"/>
      <c r="E30" s="24"/>
      <c r="F30" s="38"/>
      <c r="G30" s="24"/>
      <c r="H30"/>
      <c r="I30" s="24"/>
      <c r="J30" s="23"/>
    </row>
    <row r="31" spans="2:10" ht="15" customHeight="1">
      <c r="B31" s="38"/>
      <c r="C31" s="24"/>
      <c r="D31" s="38"/>
      <c r="E31" s="24"/>
      <c r="F31" s="38"/>
      <c r="G31" s="24"/>
      <c r="H31"/>
      <c r="I31" s="24"/>
      <c r="J31" s="23"/>
    </row>
    <row r="32" spans="2:10" ht="15" customHeight="1">
      <c r="B32" s="38"/>
      <c r="C32" s="24"/>
      <c r="D32" s="38"/>
      <c r="E32" s="24"/>
      <c r="F32" s="38"/>
      <c r="G32" s="24"/>
      <c r="H32"/>
      <c r="I32" s="24"/>
      <c r="J32" s="23"/>
    </row>
    <row r="33" spans="2:10" ht="15" customHeight="1">
      <c r="B33" s="38"/>
      <c r="C33" s="24"/>
      <c r="D33" s="38"/>
      <c r="E33" s="24"/>
      <c r="F33" s="38"/>
      <c r="G33" s="24"/>
      <c r="H33"/>
      <c r="I33" s="24"/>
      <c r="J33" s="23"/>
    </row>
    <row r="34" spans="2:10" ht="15" customHeight="1">
      <c r="B34" s="38"/>
      <c r="C34" s="24"/>
      <c r="D34" s="38"/>
      <c r="E34" s="24"/>
      <c r="F34" s="38"/>
      <c r="G34" s="24"/>
      <c r="H34"/>
      <c r="I34" s="24"/>
      <c r="J34" s="23"/>
    </row>
    <row r="35" spans="2:10" ht="15" customHeight="1">
      <c r="B35" s="38"/>
      <c r="C35" s="24"/>
      <c r="D35" s="38"/>
      <c r="E35" s="24"/>
      <c r="F35" s="38"/>
      <c r="G35" s="24"/>
      <c r="H35"/>
      <c r="I35" s="24"/>
      <c r="J35" s="23"/>
    </row>
    <row r="36" spans="2:12" ht="15" customHeight="1">
      <c r="B36" s="38"/>
      <c r="C36" s="24"/>
      <c r="D36" s="38"/>
      <c r="E36" s="24"/>
      <c r="F36" s="38"/>
      <c r="G36" s="24"/>
      <c r="H36" s="17"/>
      <c r="I36" s="24"/>
      <c r="J36" s="78"/>
      <c r="K36" s="17"/>
      <c r="L36" s="17"/>
    </row>
    <row r="37" spans="2:12" ht="15" customHeight="1">
      <c r="B37" s="38"/>
      <c r="C37" s="24"/>
      <c r="D37" s="38"/>
      <c r="E37" s="24"/>
      <c r="F37" s="38"/>
      <c r="G37" s="24"/>
      <c r="H37" s="17"/>
      <c r="I37" s="24"/>
      <c r="J37" s="78"/>
      <c r="K37" s="17"/>
      <c r="L37" s="17"/>
    </row>
    <row r="38" spans="1:12" ht="15" customHeight="1">
      <c r="A38" s="17"/>
      <c r="B38" s="38"/>
      <c r="C38" s="24"/>
      <c r="D38" s="38"/>
      <c r="E38" s="24"/>
      <c r="F38" s="38"/>
      <c r="G38" s="24"/>
      <c r="H38" s="17"/>
      <c r="I38" s="24"/>
      <c r="J38" s="78"/>
      <c r="K38" s="17"/>
      <c r="L38" s="17"/>
    </row>
    <row r="39" spans="1:12" ht="15" customHeight="1">
      <c r="A39" s="17"/>
      <c r="B39" s="38"/>
      <c r="C39" s="24"/>
      <c r="D39" s="38"/>
      <c r="E39" s="24"/>
      <c r="F39" s="38"/>
      <c r="G39" s="24"/>
      <c r="H39" s="17"/>
      <c r="I39" s="24"/>
      <c r="J39" s="78"/>
      <c r="K39" s="17"/>
      <c r="L39" s="17"/>
    </row>
    <row r="40" spans="1:12" ht="15" customHeight="1">
      <c r="A40" s="17"/>
      <c r="B40" s="38"/>
      <c r="C40" s="24"/>
      <c r="D40" s="38"/>
      <c r="E40" s="24"/>
      <c r="F40" s="38"/>
      <c r="G40" s="24"/>
      <c r="H40" s="17"/>
      <c r="I40" s="24"/>
      <c r="J40" s="78"/>
      <c r="K40" s="17"/>
      <c r="L40" s="17"/>
    </row>
    <row r="41" spans="1:12" ht="15" customHeight="1">
      <c r="A41" s="17"/>
      <c r="B41" s="17"/>
      <c r="C41" s="17"/>
      <c r="D41" s="17"/>
      <c r="E41" s="17"/>
      <c r="F41" s="17"/>
      <c r="G41" s="79"/>
      <c r="H41" s="17"/>
      <c r="I41" s="17"/>
      <c r="J41" s="78"/>
      <c r="K41" s="17"/>
      <c r="L41" s="17"/>
    </row>
    <row r="42" spans="1:12" ht="15" customHeight="1">
      <c r="A42" s="17"/>
      <c r="B42" s="81"/>
      <c r="C42" s="81"/>
      <c r="D42" s="81"/>
      <c r="E42" s="82"/>
      <c r="F42" s="81"/>
      <c r="G42" s="82"/>
      <c r="H42" s="17"/>
      <c r="I42" s="17"/>
      <c r="J42" s="78"/>
      <c r="K42" s="17"/>
      <c r="L42" s="17"/>
    </row>
    <row r="43" spans="2:12" ht="15" customHeight="1">
      <c r="B43" s="38"/>
      <c r="C43" s="83"/>
      <c r="D43" s="38"/>
      <c r="E43" s="24"/>
      <c r="F43" s="38"/>
      <c r="G43" s="24"/>
      <c r="H43" s="17"/>
      <c r="I43" s="17"/>
      <c r="J43" s="78"/>
      <c r="K43" s="17"/>
      <c r="L43" s="17"/>
    </row>
    <row r="44" spans="2:12" ht="15" customHeight="1">
      <c r="B44" s="38"/>
      <c r="C44" s="83"/>
      <c r="D44" s="38"/>
      <c r="E44" s="24"/>
      <c r="F44" s="38"/>
      <c r="G44" s="24"/>
      <c r="H44" s="17"/>
      <c r="I44" s="17"/>
      <c r="J44" s="78"/>
      <c r="K44" s="17"/>
      <c r="L44" s="17"/>
    </row>
    <row r="45" spans="2:12" ht="15" customHeight="1">
      <c r="B45" s="17"/>
      <c r="C45" s="17"/>
      <c r="D45" s="17"/>
      <c r="E45" s="17"/>
      <c r="F45" s="17"/>
      <c r="G45" s="17"/>
      <c r="H45" s="78"/>
      <c r="I45" s="84"/>
      <c r="J45" s="17"/>
      <c r="K45" s="17"/>
      <c r="L45" s="17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2" location="'pag 23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23" style="0" customWidth="1"/>
    <col min="2" max="5" width="13.33203125" style="0" customWidth="1"/>
    <col min="6" max="6" width="4.16015625" style="254" customWidth="1"/>
    <col min="7" max="7" width="24.5" style="245" bestFit="1" customWidth="1"/>
    <col min="8" max="9" width="8.16015625" style="245" bestFit="1" customWidth="1"/>
    <col min="10" max="11" width="12" style="245" customWidth="1"/>
    <col min="12" max="12" width="12" style="197" customWidth="1"/>
  </cols>
  <sheetData>
    <row r="1" spans="1:9" ht="79.5" customHeight="1">
      <c r="A1" s="391" t="s">
        <v>415</v>
      </c>
      <c r="B1" s="391"/>
      <c r="C1" s="391"/>
      <c r="D1" s="391"/>
      <c r="E1" s="2"/>
      <c r="F1" s="242"/>
      <c r="G1" s="243"/>
      <c r="H1" s="243"/>
      <c r="I1" s="244"/>
    </row>
    <row r="2" spans="1:12" s="5" customFormat="1" ht="36" customHeight="1">
      <c r="A2" s="235" t="s">
        <v>359</v>
      </c>
      <c r="B2" s="390" t="s">
        <v>92</v>
      </c>
      <c r="C2" s="390"/>
      <c r="D2" s="390"/>
      <c r="E2" s="4"/>
      <c r="F2" s="246"/>
      <c r="G2" s="199"/>
      <c r="H2" s="199"/>
      <c r="I2" s="199"/>
      <c r="J2" s="199"/>
      <c r="K2" s="247"/>
      <c r="L2" s="199"/>
    </row>
    <row r="3" spans="1:12" s="10" customFormat="1" ht="19.5" customHeight="1">
      <c r="A3" s="6"/>
      <c r="B3" s="94" t="s">
        <v>0</v>
      </c>
      <c r="C3" s="7" t="s">
        <v>1</v>
      </c>
      <c r="D3" s="95" t="s">
        <v>2</v>
      </c>
      <c r="E3" s="9"/>
      <c r="F3" s="248"/>
      <c r="G3" s="406" t="s">
        <v>299</v>
      </c>
      <c r="H3" s="406" t="s">
        <v>294</v>
      </c>
      <c r="I3" s="406" t="s">
        <v>295</v>
      </c>
      <c r="J3" s="198"/>
      <c r="K3" s="251"/>
      <c r="L3" s="198"/>
    </row>
    <row r="4" spans="1:12" s="13" customFormat="1" ht="15" customHeight="1">
      <c r="A4" s="11" t="s">
        <v>6</v>
      </c>
      <c r="B4" s="187">
        <f>J7/J13*100</f>
        <v>14.947769452938523</v>
      </c>
      <c r="C4" s="187">
        <f>H7/H13*100</f>
        <v>14.452485023091333</v>
      </c>
      <c r="D4" s="187">
        <f>I7/I13*100</f>
        <v>15.441023675497453</v>
      </c>
      <c r="E4"/>
      <c r="F4" s="252"/>
      <c r="G4" s="407" t="s">
        <v>296</v>
      </c>
      <c r="H4" s="408">
        <v>17739</v>
      </c>
      <c r="I4" s="408">
        <v>17448</v>
      </c>
      <c r="J4" s="200">
        <f>H4+I4</f>
        <v>35187</v>
      </c>
      <c r="K4" s="253"/>
      <c r="L4" s="200"/>
    </row>
    <row r="5" spans="1:10" ht="15" customHeight="1">
      <c r="A5" s="37" t="s">
        <v>41</v>
      </c>
      <c r="B5" s="39">
        <f>J4/J10*100</f>
        <v>15.986315746432417</v>
      </c>
      <c r="C5" s="97">
        <f aca="true" t="shared" si="0" ref="C5:D7">H4/H10*100</f>
        <v>15.841504581257032</v>
      </c>
      <c r="D5" s="97">
        <f t="shared" si="0"/>
        <v>16.136281663568518</v>
      </c>
      <c r="G5" s="407" t="s">
        <v>297</v>
      </c>
      <c r="H5" s="408">
        <v>9094</v>
      </c>
      <c r="I5" s="408">
        <v>8867</v>
      </c>
      <c r="J5" s="200">
        <f>H5+I5</f>
        <v>17961</v>
      </c>
    </row>
    <row r="6" spans="1:10" ht="15" customHeight="1">
      <c r="A6" s="37" t="s">
        <v>3</v>
      </c>
      <c r="B6" s="97">
        <f>J5/J11*100</f>
        <v>12.468933535120726</v>
      </c>
      <c r="C6" s="97">
        <f t="shared" si="0"/>
        <v>12.245832323395547</v>
      </c>
      <c r="D6" s="97">
        <f t="shared" si="0"/>
        <v>12.706351026023158</v>
      </c>
      <c r="G6" s="407" t="s">
        <v>298</v>
      </c>
      <c r="H6" s="408">
        <v>66674</v>
      </c>
      <c r="I6" s="408">
        <v>73999</v>
      </c>
      <c r="J6" s="200">
        <f>H6+I6</f>
        <v>140673</v>
      </c>
    </row>
    <row r="7" spans="1:10" ht="15" customHeight="1">
      <c r="A7" s="20" t="s">
        <v>42</v>
      </c>
      <c r="B7" s="174">
        <f>J6/J12*100</f>
        <v>15.085544052452434</v>
      </c>
      <c r="C7" s="174">
        <f t="shared" si="0"/>
        <v>14.470565765828333</v>
      </c>
      <c r="D7" s="174">
        <f t="shared" si="0"/>
        <v>15.68619553742904</v>
      </c>
      <c r="G7" s="197"/>
      <c r="H7" s="197">
        <f>SUM(H4:H6)</f>
        <v>93507</v>
      </c>
      <c r="I7" s="197">
        <f>SUM(I4:I6)</f>
        <v>100314</v>
      </c>
      <c r="J7" s="200">
        <f>H7+I7</f>
        <v>193821</v>
      </c>
    </row>
    <row r="8" spans="6:10" ht="15" customHeight="1">
      <c r="F8" s="242"/>
      <c r="G8" s="401"/>
      <c r="H8" s="401"/>
      <c r="I8" s="402"/>
      <c r="J8" s="197"/>
    </row>
    <row r="9" spans="6:10" ht="15" customHeight="1">
      <c r="F9" s="242"/>
      <c r="G9" s="403" t="s">
        <v>299</v>
      </c>
      <c r="H9" s="403">
        <v>1</v>
      </c>
      <c r="I9" s="403">
        <v>6</v>
      </c>
      <c r="J9" s="197"/>
    </row>
    <row r="10" spans="6:10" ht="15" customHeight="1">
      <c r="F10" s="242"/>
      <c r="G10" s="404">
        <v>22</v>
      </c>
      <c r="H10" s="405">
        <v>111978</v>
      </c>
      <c r="I10" s="405">
        <v>108129</v>
      </c>
      <c r="J10" s="197">
        <f>H10+I10</f>
        <v>220107</v>
      </c>
    </row>
    <row r="11" spans="7:10" ht="15" customHeight="1">
      <c r="G11" s="404">
        <v>44</v>
      </c>
      <c r="H11" s="405">
        <v>74262</v>
      </c>
      <c r="I11" s="405">
        <v>69784</v>
      </c>
      <c r="J11" s="197">
        <f>H11+I11</f>
        <v>144046</v>
      </c>
    </row>
    <row r="12" spans="7:10" ht="15" customHeight="1">
      <c r="G12" s="404">
        <v>50</v>
      </c>
      <c r="H12" s="405">
        <v>460756</v>
      </c>
      <c r="I12" s="405">
        <v>471746</v>
      </c>
      <c r="J12" s="197">
        <f>H12+I12</f>
        <v>932502</v>
      </c>
    </row>
    <row r="13" spans="7:10" ht="15" customHeight="1">
      <c r="G13" s="401"/>
      <c r="H13" s="402">
        <f>SUM(H10:H12)</f>
        <v>646996</v>
      </c>
      <c r="I13" s="402">
        <f>SUM(I10:I12)</f>
        <v>649659</v>
      </c>
      <c r="J13" s="197">
        <f>H13+I13</f>
        <v>1296655</v>
      </c>
    </row>
    <row r="14" spans="6:10" ht="15" customHeight="1">
      <c r="F14" s="242"/>
      <c r="G14" s="401"/>
      <c r="H14" s="401"/>
      <c r="I14" s="402"/>
      <c r="J14" s="197"/>
    </row>
    <row r="15" spans="6:12" ht="15" customHeight="1">
      <c r="F15" s="245"/>
      <c r="I15" s="197"/>
      <c r="J15"/>
      <c r="K15"/>
      <c r="L15"/>
    </row>
    <row r="16" spans="9:12" ht="15" customHeight="1">
      <c r="I16" s="197"/>
      <c r="J16"/>
      <c r="K16"/>
      <c r="L16"/>
    </row>
    <row r="17" spans="9:12" ht="15" customHeight="1">
      <c r="I17" s="197"/>
      <c r="J17"/>
      <c r="K17"/>
      <c r="L17"/>
    </row>
    <row r="18" spans="9:12" ht="11.25">
      <c r="I18" s="197"/>
      <c r="J18"/>
      <c r="K18"/>
      <c r="L18"/>
    </row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6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6.83203125" style="0" customWidth="1"/>
    <col min="2" max="4" width="14.83203125" style="0" customWidth="1"/>
    <col min="5" max="5" width="10.83203125" style="254" customWidth="1"/>
    <col min="6" max="6" width="25.16015625" style="409" bestFit="1" customWidth="1"/>
    <col min="7" max="7" width="6.16015625" style="409" bestFit="1" customWidth="1"/>
    <col min="8" max="8" width="5.33203125" style="411" bestFit="1" customWidth="1"/>
    <col min="9" max="9" width="6.16015625" style="411" bestFit="1" customWidth="1"/>
    <col min="10" max="10" width="25.16015625" style="411" bestFit="1" customWidth="1"/>
    <col min="11" max="11" width="7" style="411" bestFit="1" customWidth="1"/>
    <col min="12" max="13" width="6.16015625" style="411" bestFit="1" customWidth="1"/>
    <col min="14" max="16384" width="12" style="197" customWidth="1"/>
  </cols>
  <sheetData>
    <row r="1" spans="1:13" s="236" customFormat="1" ht="79.5" customHeight="1">
      <c r="A1" s="392" t="s">
        <v>414</v>
      </c>
      <c r="B1" s="393"/>
      <c r="C1" s="393"/>
      <c r="D1" s="393"/>
      <c r="E1" s="255"/>
      <c r="F1" s="413" t="s">
        <v>300</v>
      </c>
      <c r="G1" s="409"/>
      <c r="H1" s="413">
        <v>1</v>
      </c>
      <c r="I1" s="413">
        <v>6</v>
      </c>
      <c r="J1" s="413" t="s">
        <v>300</v>
      </c>
      <c r="K1" s="414"/>
      <c r="L1" s="413" t="s">
        <v>294</v>
      </c>
      <c r="M1" s="413" t="s">
        <v>295</v>
      </c>
    </row>
    <row r="2" spans="1:13" s="199" customFormat="1" ht="36" customHeight="1">
      <c r="A2" s="235" t="s">
        <v>359</v>
      </c>
      <c r="B2" s="390" t="s">
        <v>93</v>
      </c>
      <c r="C2" s="390"/>
      <c r="D2" s="390"/>
      <c r="E2" s="247"/>
      <c r="F2" s="413" t="s">
        <v>334</v>
      </c>
      <c r="G2" s="409">
        <f>H2+I2</f>
        <v>193821</v>
      </c>
      <c r="H2" s="413">
        <f>SUM(H3:H35)</f>
        <v>93507</v>
      </c>
      <c r="I2" s="413">
        <f>SUM(I3:I35)</f>
        <v>100314</v>
      </c>
      <c r="J2" s="413"/>
      <c r="K2" s="415">
        <f aca="true" t="shared" si="0" ref="K2:K35">L2+M2</f>
        <v>1296655</v>
      </c>
      <c r="L2" s="413">
        <f>SUM(L3:L35)</f>
        <v>646996</v>
      </c>
      <c r="M2" s="413">
        <f>SUM(M3:M35)</f>
        <v>649659</v>
      </c>
    </row>
    <row r="3" spans="1:13" s="199" customFormat="1" ht="19.5" customHeight="1">
      <c r="A3" s="93"/>
      <c r="B3" s="98" t="s">
        <v>0</v>
      </c>
      <c r="C3" s="98" t="s">
        <v>1</v>
      </c>
      <c r="D3" s="98" t="s">
        <v>2</v>
      </c>
      <c r="E3" s="247"/>
      <c r="F3" s="416" t="s">
        <v>301</v>
      </c>
      <c r="G3" s="409">
        <f aca="true" t="shared" si="1" ref="G3:G35">H3+I3</f>
        <v>3279</v>
      </c>
      <c r="H3" s="413">
        <v>1781</v>
      </c>
      <c r="I3" s="413">
        <v>1498</v>
      </c>
      <c r="J3" s="416" t="s">
        <v>301</v>
      </c>
      <c r="K3" s="415">
        <f t="shared" si="0"/>
        <v>18144</v>
      </c>
      <c r="L3" s="410">
        <v>9324</v>
      </c>
      <c r="M3" s="410">
        <v>8820</v>
      </c>
    </row>
    <row r="4" spans="1:13" s="200" customFormat="1" ht="15" customHeight="1">
      <c r="A4" s="11" t="s">
        <v>6</v>
      </c>
      <c r="B4" s="152">
        <f aca="true" t="shared" si="2" ref="B4:B37">G2/K2*100</f>
        <v>14.947769452938523</v>
      </c>
      <c r="C4" s="152">
        <f>H2/L2*100</f>
        <v>14.452485023091333</v>
      </c>
      <c r="D4" s="152">
        <f>I2/M2*100</f>
        <v>15.441023675497453</v>
      </c>
      <c r="E4" s="254"/>
      <c r="F4" s="416" t="s">
        <v>302</v>
      </c>
      <c r="G4" s="409">
        <f t="shared" si="1"/>
        <v>1892</v>
      </c>
      <c r="H4" s="410">
        <v>968</v>
      </c>
      <c r="I4" s="410">
        <v>924</v>
      </c>
      <c r="J4" s="416" t="s">
        <v>302</v>
      </c>
      <c r="K4" s="415">
        <f t="shared" si="0"/>
        <v>13955</v>
      </c>
      <c r="L4" s="410">
        <v>7160</v>
      </c>
      <c r="M4" s="410">
        <v>6795</v>
      </c>
    </row>
    <row r="5" spans="1:13" ht="15" customHeight="1">
      <c r="A5" s="14" t="s">
        <v>94</v>
      </c>
      <c r="B5" s="99">
        <f t="shared" si="2"/>
        <v>18.072089947089946</v>
      </c>
      <c r="C5" s="99">
        <f aca="true" t="shared" si="3" ref="C5:C37">H3/L3*100</f>
        <v>19.101244101244102</v>
      </c>
      <c r="D5" s="99">
        <f aca="true" t="shared" si="4" ref="D5:D37">I3/M3*100</f>
        <v>16.984126984126984</v>
      </c>
      <c r="F5" s="416" t="s">
        <v>303</v>
      </c>
      <c r="G5" s="409">
        <f t="shared" si="1"/>
        <v>1121</v>
      </c>
      <c r="H5" s="410">
        <v>592</v>
      </c>
      <c r="I5" s="410">
        <v>529</v>
      </c>
      <c r="J5" s="416" t="s">
        <v>303</v>
      </c>
      <c r="K5" s="415">
        <f t="shared" si="0"/>
        <v>7483</v>
      </c>
      <c r="L5" s="410">
        <v>3978</v>
      </c>
      <c r="M5" s="410">
        <v>3505</v>
      </c>
    </row>
    <row r="6" spans="1:13" ht="15" customHeight="1">
      <c r="A6" s="14" t="s">
        <v>95</v>
      </c>
      <c r="B6" s="99">
        <f t="shared" si="2"/>
        <v>13.557864564672162</v>
      </c>
      <c r="C6" s="99">
        <f t="shared" si="3"/>
        <v>13.519553072625698</v>
      </c>
      <c r="D6" s="99">
        <f t="shared" si="4"/>
        <v>13.598233995584987</v>
      </c>
      <c r="F6" s="416" t="s">
        <v>304</v>
      </c>
      <c r="G6" s="409">
        <f t="shared" si="1"/>
        <v>2617</v>
      </c>
      <c r="H6" s="410">
        <v>1380</v>
      </c>
      <c r="I6" s="410">
        <v>1237</v>
      </c>
      <c r="J6" s="416" t="s">
        <v>304</v>
      </c>
      <c r="K6" s="415">
        <f t="shared" si="0"/>
        <v>12953</v>
      </c>
      <c r="L6" s="410">
        <v>6777</v>
      </c>
      <c r="M6" s="410">
        <v>6176</v>
      </c>
    </row>
    <row r="7" spans="1:13" ht="15" customHeight="1">
      <c r="A7" s="14" t="s">
        <v>96</v>
      </c>
      <c r="B7" s="99">
        <f t="shared" si="2"/>
        <v>14.980622744888414</v>
      </c>
      <c r="C7" s="99">
        <f t="shared" si="3"/>
        <v>14.881850175967823</v>
      </c>
      <c r="D7" s="99">
        <f t="shared" si="4"/>
        <v>15.092724679029956</v>
      </c>
      <c r="F7" s="416" t="s">
        <v>305</v>
      </c>
      <c r="G7" s="409">
        <f t="shared" si="1"/>
        <v>2595</v>
      </c>
      <c r="H7" s="410">
        <v>1264</v>
      </c>
      <c r="I7" s="410">
        <v>1331</v>
      </c>
      <c r="J7" s="416" t="s">
        <v>305</v>
      </c>
      <c r="K7" s="415">
        <f t="shared" si="0"/>
        <v>33196</v>
      </c>
      <c r="L7" s="410">
        <v>17151</v>
      </c>
      <c r="M7" s="410">
        <v>16045</v>
      </c>
    </row>
    <row r="8" spans="1:13" ht="15" customHeight="1">
      <c r="A8" s="14" t="s">
        <v>97</v>
      </c>
      <c r="B8" s="99">
        <f t="shared" si="2"/>
        <v>20.20381378831159</v>
      </c>
      <c r="C8" s="99">
        <f t="shared" si="3"/>
        <v>20.36299247454626</v>
      </c>
      <c r="D8" s="99">
        <f t="shared" si="4"/>
        <v>20.029145077720205</v>
      </c>
      <c r="F8" s="416" t="s">
        <v>306</v>
      </c>
      <c r="G8" s="409">
        <f t="shared" si="1"/>
        <v>8145</v>
      </c>
      <c r="H8" s="410">
        <v>4131</v>
      </c>
      <c r="I8" s="410">
        <v>4014</v>
      </c>
      <c r="J8" s="416" t="s">
        <v>306</v>
      </c>
      <c r="K8" s="415">
        <f t="shared" si="0"/>
        <v>65266</v>
      </c>
      <c r="L8" s="410">
        <v>32357</v>
      </c>
      <c r="M8" s="410">
        <v>32909</v>
      </c>
    </row>
    <row r="9" spans="1:13" ht="22.5" customHeight="1">
      <c r="A9" s="17" t="s">
        <v>98</v>
      </c>
      <c r="B9" s="99">
        <f t="shared" si="2"/>
        <v>7.817206892396674</v>
      </c>
      <c r="C9" s="99">
        <f t="shared" si="3"/>
        <v>7.369832662818494</v>
      </c>
      <c r="D9" s="99">
        <f t="shared" si="4"/>
        <v>8.295419133686506</v>
      </c>
      <c r="F9" s="416" t="s">
        <v>307</v>
      </c>
      <c r="G9" s="409">
        <f t="shared" si="1"/>
        <v>3544</v>
      </c>
      <c r="H9" s="410">
        <v>1744</v>
      </c>
      <c r="I9" s="410">
        <v>1800</v>
      </c>
      <c r="J9" s="416" t="s">
        <v>307</v>
      </c>
      <c r="K9" s="415">
        <f t="shared" si="0"/>
        <v>23613</v>
      </c>
      <c r="L9" s="410">
        <v>11765</v>
      </c>
      <c r="M9" s="410">
        <v>11848</v>
      </c>
    </row>
    <row r="10" spans="1:13" ht="15" customHeight="1">
      <c r="A10" s="17" t="s">
        <v>99</v>
      </c>
      <c r="B10" s="99">
        <f t="shared" si="2"/>
        <v>12.479698464744276</v>
      </c>
      <c r="C10" s="99">
        <f t="shared" si="3"/>
        <v>12.766943783416263</v>
      </c>
      <c r="D10" s="99">
        <f t="shared" si="4"/>
        <v>12.197271263180285</v>
      </c>
      <c r="F10" s="416" t="s">
        <v>308</v>
      </c>
      <c r="G10" s="409">
        <f t="shared" si="1"/>
        <v>3813</v>
      </c>
      <c r="H10" s="410">
        <v>1850</v>
      </c>
      <c r="I10" s="410">
        <v>1963</v>
      </c>
      <c r="J10" s="416" t="s">
        <v>308</v>
      </c>
      <c r="K10" s="415">
        <f t="shared" si="0"/>
        <v>23084</v>
      </c>
      <c r="L10" s="410">
        <v>11859</v>
      </c>
      <c r="M10" s="410">
        <v>11225</v>
      </c>
    </row>
    <row r="11" spans="1:13" ht="15" customHeight="1">
      <c r="A11" s="17" t="s">
        <v>100</v>
      </c>
      <c r="B11" s="99">
        <f t="shared" si="2"/>
        <v>15.008681658408504</v>
      </c>
      <c r="C11" s="99">
        <f t="shared" si="3"/>
        <v>14.823629409264768</v>
      </c>
      <c r="D11" s="99">
        <f t="shared" si="4"/>
        <v>15.192437542201215</v>
      </c>
      <c r="F11" s="416" t="s">
        <v>309</v>
      </c>
      <c r="G11" s="409">
        <f t="shared" si="1"/>
        <v>4496</v>
      </c>
      <c r="H11" s="410">
        <v>2205</v>
      </c>
      <c r="I11" s="410">
        <v>2291</v>
      </c>
      <c r="J11" s="416" t="s">
        <v>309</v>
      </c>
      <c r="K11" s="415">
        <f t="shared" si="0"/>
        <v>18867</v>
      </c>
      <c r="L11" s="410">
        <v>9780</v>
      </c>
      <c r="M11" s="410">
        <v>9087</v>
      </c>
    </row>
    <row r="12" spans="1:13" ht="15" customHeight="1">
      <c r="A12" s="17" t="s">
        <v>101</v>
      </c>
      <c r="B12" s="99">
        <f t="shared" si="2"/>
        <v>16.51793450008664</v>
      </c>
      <c r="C12" s="99">
        <f t="shared" si="3"/>
        <v>15.599966270343199</v>
      </c>
      <c r="D12" s="99">
        <f t="shared" si="4"/>
        <v>17.48775055679287</v>
      </c>
      <c r="F12" s="416" t="s">
        <v>310</v>
      </c>
      <c r="G12" s="409">
        <f t="shared" si="1"/>
        <v>2011</v>
      </c>
      <c r="H12" s="410">
        <v>987</v>
      </c>
      <c r="I12" s="410">
        <v>1024</v>
      </c>
      <c r="J12" s="416" t="s">
        <v>310</v>
      </c>
      <c r="K12" s="415">
        <f t="shared" si="0"/>
        <v>20947</v>
      </c>
      <c r="L12" s="410">
        <v>10818</v>
      </c>
      <c r="M12" s="410">
        <v>10129</v>
      </c>
    </row>
    <row r="13" spans="1:13" ht="15" customHeight="1">
      <c r="A13" s="17" t="s">
        <v>102</v>
      </c>
      <c r="B13" s="99">
        <f t="shared" si="2"/>
        <v>23.82996766841575</v>
      </c>
      <c r="C13" s="99">
        <f t="shared" si="3"/>
        <v>22.54601226993865</v>
      </c>
      <c r="D13" s="99">
        <f t="shared" si="4"/>
        <v>25.211841091669417</v>
      </c>
      <c r="F13" s="416" t="s">
        <v>311</v>
      </c>
      <c r="G13" s="409">
        <f t="shared" si="1"/>
        <v>5494</v>
      </c>
      <c r="H13" s="410">
        <v>2737</v>
      </c>
      <c r="I13" s="410">
        <v>2757</v>
      </c>
      <c r="J13" s="416" t="s">
        <v>311</v>
      </c>
      <c r="K13" s="415">
        <f t="shared" si="0"/>
        <v>23645</v>
      </c>
      <c r="L13" s="410">
        <v>12195</v>
      </c>
      <c r="M13" s="410">
        <v>11450</v>
      </c>
    </row>
    <row r="14" spans="1:13" ht="22.5" customHeight="1">
      <c r="A14" s="17" t="s">
        <v>103</v>
      </c>
      <c r="B14" s="99">
        <f t="shared" si="2"/>
        <v>9.600420107891344</v>
      </c>
      <c r="C14" s="99">
        <f t="shared" si="3"/>
        <v>9.123682750970605</v>
      </c>
      <c r="D14" s="99">
        <f t="shared" si="4"/>
        <v>10.109586336262218</v>
      </c>
      <c r="F14" s="416" t="s">
        <v>312</v>
      </c>
      <c r="G14" s="409">
        <f t="shared" si="1"/>
        <v>2870</v>
      </c>
      <c r="H14" s="410">
        <v>1413</v>
      </c>
      <c r="I14" s="410">
        <v>1457</v>
      </c>
      <c r="J14" s="416" t="s">
        <v>312</v>
      </c>
      <c r="K14" s="415">
        <f t="shared" si="0"/>
        <v>14690</v>
      </c>
      <c r="L14" s="410">
        <v>7350</v>
      </c>
      <c r="M14" s="410">
        <v>7340</v>
      </c>
    </row>
    <row r="15" spans="1:13" ht="15" customHeight="1">
      <c r="A15" s="17" t="s">
        <v>104</v>
      </c>
      <c r="B15" s="99">
        <f t="shared" si="2"/>
        <v>23.235356312116725</v>
      </c>
      <c r="C15" s="99">
        <f t="shared" si="3"/>
        <v>22.443624436244363</v>
      </c>
      <c r="D15" s="99">
        <f t="shared" si="4"/>
        <v>24.078602620087334</v>
      </c>
      <c r="F15" s="416" t="s">
        <v>313</v>
      </c>
      <c r="G15" s="409">
        <f t="shared" si="1"/>
        <v>1173</v>
      </c>
      <c r="H15" s="410">
        <v>553</v>
      </c>
      <c r="I15" s="410">
        <v>620</v>
      </c>
      <c r="J15" s="416" t="s">
        <v>313</v>
      </c>
      <c r="K15" s="415">
        <f t="shared" si="0"/>
        <v>14914</v>
      </c>
      <c r="L15" s="410">
        <v>7776</v>
      </c>
      <c r="M15" s="410">
        <v>7138</v>
      </c>
    </row>
    <row r="16" spans="1:13" ht="15" customHeight="1">
      <c r="A16" s="17" t="s">
        <v>105</v>
      </c>
      <c r="B16" s="99">
        <f t="shared" si="2"/>
        <v>19.53710006807352</v>
      </c>
      <c r="C16" s="99">
        <f t="shared" si="3"/>
        <v>19.224489795918366</v>
      </c>
      <c r="D16" s="99">
        <f t="shared" si="4"/>
        <v>19.850136239782014</v>
      </c>
      <c r="F16" s="416" t="s">
        <v>314</v>
      </c>
      <c r="G16" s="409">
        <f t="shared" si="1"/>
        <v>412</v>
      </c>
      <c r="H16" s="410">
        <v>211</v>
      </c>
      <c r="I16" s="410">
        <v>201</v>
      </c>
      <c r="J16" s="416" t="s">
        <v>314</v>
      </c>
      <c r="K16" s="415">
        <f t="shared" si="0"/>
        <v>7627</v>
      </c>
      <c r="L16" s="410">
        <v>3937</v>
      </c>
      <c r="M16" s="410">
        <v>3690</v>
      </c>
    </row>
    <row r="17" spans="1:13" ht="15" customHeight="1">
      <c r="A17" s="17" t="s">
        <v>106</v>
      </c>
      <c r="B17" s="99">
        <f t="shared" si="2"/>
        <v>7.865093201019177</v>
      </c>
      <c r="C17" s="99">
        <f t="shared" si="3"/>
        <v>7.1116255144032925</v>
      </c>
      <c r="D17" s="99">
        <f t="shared" si="4"/>
        <v>8.685906416363128</v>
      </c>
      <c r="F17" s="416" t="s">
        <v>315</v>
      </c>
      <c r="G17" s="409">
        <f t="shared" si="1"/>
        <v>2739</v>
      </c>
      <c r="H17" s="410">
        <v>1389</v>
      </c>
      <c r="I17" s="410">
        <v>1350</v>
      </c>
      <c r="J17" s="416" t="s">
        <v>315</v>
      </c>
      <c r="K17" s="415">
        <f t="shared" si="0"/>
        <v>25745</v>
      </c>
      <c r="L17" s="410">
        <v>13180</v>
      </c>
      <c r="M17" s="410">
        <v>12565</v>
      </c>
    </row>
    <row r="18" spans="1:13" s="237" customFormat="1" ht="15" customHeight="1">
      <c r="A18" s="17" t="s">
        <v>107</v>
      </c>
      <c r="B18" s="99">
        <f t="shared" si="2"/>
        <v>5.401861806739216</v>
      </c>
      <c r="C18" s="99">
        <f t="shared" si="3"/>
        <v>5.3594107188214375</v>
      </c>
      <c r="D18" s="99">
        <f t="shared" si="4"/>
        <v>5.4471544715447155</v>
      </c>
      <c r="E18" s="254"/>
      <c r="F18" s="416" t="s">
        <v>316</v>
      </c>
      <c r="G18" s="409">
        <f t="shared" si="1"/>
        <v>2291</v>
      </c>
      <c r="H18" s="410">
        <v>1149</v>
      </c>
      <c r="I18" s="410">
        <v>1142</v>
      </c>
      <c r="J18" s="416" t="s">
        <v>316</v>
      </c>
      <c r="K18" s="415">
        <f t="shared" si="0"/>
        <v>27423</v>
      </c>
      <c r="L18" s="410">
        <v>14364</v>
      </c>
      <c r="M18" s="410">
        <v>13059</v>
      </c>
    </row>
    <row r="19" spans="1:13" ht="22.5" customHeight="1">
      <c r="A19" s="17" t="s">
        <v>108</v>
      </c>
      <c r="B19" s="99">
        <f t="shared" si="2"/>
        <v>10.638959021169159</v>
      </c>
      <c r="C19" s="99">
        <f t="shared" si="3"/>
        <v>10.538694992412747</v>
      </c>
      <c r="D19" s="99">
        <f t="shared" si="4"/>
        <v>10.744130521289295</v>
      </c>
      <c r="F19" s="416" t="s">
        <v>317</v>
      </c>
      <c r="G19" s="409">
        <f t="shared" si="1"/>
        <v>119094</v>
      </c>
      <c r="H19" s="410">
        <v>55931</v>
      </c>
      <c r="I19" s="410">
        <v>63163</v>
      </c>
      <c r="J19" s="416" t="s">
        <v>317</v>
      </c>
      <c r="K19" s="415">
        <f t="shared" si="0"/>
        <v>714604</v>
      </c>
      <c r="L19" s="410">
        <v>348332</v>
      </c>
      <c r="M19" s="410">
        <v>366272</v>
      </c>
    </row>
    <row r="20" spans="1:13" ht="15" customHeight="1">
      <c r="A20" s="17" t="s">
        <v>109</v>
      </c>
      <c r="B20" s="99">
        <f t="shared" si="2"/>
        <v>8.354301134084526</v>
      </c>
      <c r="C20" s="99">
        <f t="shared" si="3"/>
        <v>7.999164578111946</v>
      </c>
      <c r="D20" s="99">
        <f t="shared" si="4"/>
        <v>8.744926870357608</v>
      </c>
      <c r="F20" s="416" t="s">
        <v>318</v>
      </c>
      <c r="G20" s="409">
        <f t="shared" si="1"/>
        <v>880</v>
      </c>
      <c r="H20" s="410">
        <v>461</v>
      </c>
      <c r="I20" s="410">
        <v>419</v>
      </c>
      <c r="J20" s="416" t="s">
        <v>318</v>
      </c>
      <c r="K20" s="415">
        <f t="shared" si="0"/>
        <v>9155</v>
      </c>
      <c r="L20" s="410">
        <v>4651</v>
      </c>
      <c r="M20" s="410">
        <v>4504</v>
      </c>
    </row>
    <row r="21" spans="1:13" ht="15" customHeight="1">
      <c r="A21" s="17" t="s">
        <v>110</v>
      </c>
      <c r="B21" s="99">
        <f t="shared" si="2"/>
        <v>16.66573374904143</v>
      </c>
      <c r="C21" s="99">
        <f t="shared" si="3"/>
        <v>16.0568078729488</v>
      </c>
      <c r="D21" s="99">
        <f t="shared" si="4"/>
        <v>17.24483443997903</v>
      </c>
      <c r="F21" s="416" t="s">
        <v>319</v>
      </c>
      <c r="G21" s="409">
        <f t="shared" si="1"/>
        <v>1698</v>
      </c>
      <c r="H21" s="410">
        <v>821</v>
      </c>
      <c r="I21" s="410">
        <v>877</v>
      </c>
      <c r="J21" s="416" t="s">
        <v>319</v>
      </c>
      <c r="K21" s="415">
        <f t="shared" si="0"/>
        <v>13575</v>
      </c>
      <c r="L21" s="410">
        <v>7028</v>
      </c>
      <c r="M21" s="410">
        <v>6547</v>
      </c>
    </row>
    <row r="22" spans="1:13" ht="15" customHeight="1">
      <c r="A22" s="17" t="s">
        <v>111</v>
      </c>
      <c r="B22" s="99">
        <f t="shared" si="2"/>
        <v>9.612233752048061</v>
      </c>
      <c r="C22" s="99">
        <f t="shared" si="3"/>
        <v>9.911846914642013</v>
      </c>
      <c r="D22" s="99">
        <f t="shared" si="4"/>
        <v>9.302841918294849</v>
      </c>
      <c r="F22" s="416" t="s">
        <v>320</v>
      </c>
      <c r="G22" s="409">
        <f t="shared" si="1"/>
        <v>4484</v>
      </c>
      <c r="H22" s="410">
        <v>2212</v>
      </c>
      <c r="I22" s="410">
        <v>2272</v>
      </c>
      <c r="J22" s="416" t="s">
        <v>320</v>
      </c>
      <c r="K22" s="415">
        <f t="shared" si="0"/>
        <v>41356</v>
      </c>
      <c r="L22" s="410">
        <v>21056</v>
      </c>
      <c r="M22" s="410">
        <v>20300</v>
      </c>
    </row>
    <row r="23" spans="1:13" ht="15" customHeight="1">
      <c r="A23" s="17" t="s">
        <v>112</v>
      </c>
      <c r="B23" s="99">
        <f t="shared" si="2"/>
        <v>12.50828729281768</v>
      </c>
      <c r="C23" s="99">
        <f t="shared" si="3"/>
        <v>11.681844052361981</v>
      </c>
      <c r="D23" s="99">
        <f t="shared" si="4"/>
        <v>13.39544829692989</v>
      </c>
      <c r="F23" s="416" t="s">
        <v>321</v>
      </c>
      <c r="G23" s="409">
        <f t="shared" si="1"/>
        <v>552</v>
      </c>
      <c r="H23" s="410">
        <v>282</v>
      </c>
      <c r="I23" s="410">
        <v>270</v>
      </c>
      <c r="J23" s="416" t="s">
        <v>321</v>
      </c>
      <c r="K23" s="415">
        <f t="shared" si="0"/>
        <v>10606</v>
      </c>
      <c r="L23" s="410">
        <v>5648</v>
      </c>
      <c r="M23" s="410">
        <v>4958</v>
      </c>
    </row>
    <row r="24" spans="1:13" ht="22.5" customHeight="1">
      <c r="A24" s="17" t="s">
        <v>113</v>
      </c>
      <c r="B24" s="99">
        <f t="shared" si="2"/>
        <v>10.842441241899603</v>
      </c>
      <c r="C24" s="99">
        <f t="shared" si="3"/>
        <v>10.50531914893617</v>
      </c>
      <c r="D24" s="99">
        <f t="shared" si="4"/>
        <v>11.192118226600984</v>
      </c>
      <c r="F24" s="416" t="s">
        <v>322</v>
      </c>
      <c r="G24" s="409">
        <f t="shared" si="1"/>
        <v>267</v>
      </c>
      <c r="H24" s="410">
        <v>147</v>
      </c>
      <c r="I24" s="410">
        <v>120</v>
      </c>
      <c r="J24" s="416" t="s">
        <v>322</v>
      </c>
      <c r="K24" s="415">
        <f t="shared" si="0"/>
        <v>5222</v>
      </c>
      <c r="L24" s="410">
        <v>2796</v>
      </c>
      <c r="M24" s="410">
        <v>2426</v>
      </c>
    </row>
    <row r="25" spans="1:13" ht="15" customHeight="1">
      <c r="A25" s="17" t="s">
        <v>114</v>
      </c>
      <c r="B25" s="99">
        <f t="shared" si="2"/>
        <v>5.204601169149538</v>
      </c>
      <c r="C25" s="99">
        <f t="shared" si="3"/>
        <v>4.992917847025495</v>
      </c>
      <c r="D25" s="99">
        <f t="shared" si="4"/>
        <v>5.445744251714401</v>
      </c>
      <c r="F25" s="416" t="s">
        <v>323</v>
      </c>
      <c r="G25" s="409">
        <f t="shared" si="1"/>
        <v>522</v>
      </c>
      <c r="H25" s="410">
        <v>276</v>
      </c>
      <c r="I25" s="410">
        <v>246</v>
      </c>
      <c r="J25" s="416" t="s">
        <v>323</v>
      </c>
      <c r="K25" s="415">
        <f t="shared" si="0"/>
        <v>7427</v>
      </c>
      <c r="L25" s="410">
        <v>3807</v>
      </c>
      <c r="M25" s="410">
        <v>3620</v>
      </c>
    </row>
    <row r="26" spans="1:13" ht="15" customHeight="1">
      <c r="A26" s="17" t="s">
        <v>115</v>
      </c>
      <c r="B26" s="99">
        <f t="shared" si="2"/>
        <v>5.112983531214095</v>
      </c>
      <c r="C26" s="99">
        <f t="shared" si="3"/>
        <v>5.257510729613734</v>
      </c>
      <c r="D26" s="99">
        <f t="shared" si="4"/>
        <v>4.9464138499587795</v>
      </c>
      <c r="F26" s="416" t="s">
        <v>324</v>
      </c>
      <c r="G26" s="409">
        <f t="shared" si="1"/>
        <v>393</v>
      </c>
      <c r="H26" s="410">
        <v>205</v>
      </c>
      <c r="I26" s="410">
        <v>188</v>
      </c>
      <c r="J26" s="416" t="s">
        <v>324</v>
      </c>
      <c r="K26" s="415">
        <f t="shared" si="0"/>
        <v>6539</v>
      </c>
      <c r="L26" s="410">
        <v>3452</v>
      </c>
      <c r="M26" s="410">
        <v>3087</v>
      </c>
    </row>
    <row r="27" spans="1:13" ht="15" customHeight="1">
      <c r="A27" s="17" t="s">
        <v>116</v>
      </c>
      <c r="B27" s="99">
        <f t="shared" si="2"/>
        <v>7.028409855931063</v>
      </c>
      <c r="C27" s="99">
        <f t="shared" si="3"/>
        <v>7.249802994483845</v>
      </c>
      <c r="D27" s="99">
        <f t="shared" si="4"/>
        <v>6.795580110497237</v>
      </c>
      <c r="F27" s="416" t="s">
        <v>325</v>
      </c>
      <c r="G27" s="409">
        <f t="shared" si="1"/>
        <v>894</v>
      </c>
      <c r="H27" s="410">
        <v>435</v>
      </c>
      <c r="I27" s="410">
        <v>459</v>
      </c>
      <c r="J27" s="416" t="s">
        <v>325</v>
      </c>
      <c r="K27" s="415">
        <f t="shared" si="0"/>
        <v>14253</v>
      </c>
      <c r="L27" s="410">
        <v>7414</v>
      </c>
      <c r="M27" s="410">
        <v>6839</v>
      </c>
    </row>
    <row r="28" spans="1:13" ht="15" customHeight="1">
      <c r="A28" s="17" t="s">
        <v>117</v>
      </c>
      <c r="B28" s="99">
        <f t="shared" si="2"/>
        <v>6.010093286435235</v>
      </c>
      <c r="C28" s="99">
        <f t="shared" si="3"/>
        <v>5.9385863267670915</v>
      </c>
      <c r="D28" s="99">
        <f t="shared" si="4"/>
        <v>6.0900550696469065</v>
      </c>
      <c r="F28" s="416" t="s">
        <v>326</v>
      </c>
      <c r="G28" s="409">
        <f t="shared" si="1"/>
        <v>1561</v>
      </c>
      <c r="H28" s="410">
        <v>796</v>
      </c>
      <c r="I28" s="410">
        <v>765</v>
      </c>
      <c r="J28" s="416" t="s">
        <v>326</v>
      </c>
      <c r="K28" s="415">
        <f t="shared" si="0"/>
        <v>9496</v>
      </c>
      <c r="L28" s="410">
        <v>5076</v>
      </c>
      <c r="M28" s="410">
        <v>4420</v>
      </c>
    </row>
    <row r="29" spans="1:13" ht="22.5" customHeight="1">
      <c r="A29" s="17" t="s">
        <v>118</v>
      </c>
      <c r="B29" s="99">
        <f t="shared" si="2"/>
        <v>6.272363712902547</v>
      </c>
      <c r="C29" s="99">
        <f t="shared" si="3"/>
        <v>5.867278122471001</v>
      </c>
      <c r="D29" s="99">
        <f t="shared" si="4"/>
        <v>6.711507530340693</v>
      </c>
      <c r="F29" s="416" t="s">
        <v>327</v>
      </c>
      <c r="G29" s="409">
        <f t="shared" si="1"/>
        <v>1825</v>
      </c>
      <c r="H29" s="410">
        <v>906</v>
      </c>
      <c r="I29" s="410">
        <v>919</v>
      </c>
      <c r="J29" s="416" t="s">
        <v>327</v>
      </c>
      <c r="K29" s="415">
        <f t="shared" si="0"/>
        <v>11312</v>
      </c>
      <c r="L29" s="410">
        <v>5862</v>
      </c>
      <c r="M29" s="410">
        <v>5450</v>
      </c>
    </row>
    <row r="30" spans="1:13" ht="15" customHeight="1">
      <c r="A30" s="17" t="s">
        <v>119</v>
      </c>
      <c r="B30" s="99">
        <f t="shared" si="2"/>
        <v>16.438500421229993</v>
      </c>
      <c r="C30" s="99">
        <f t="shared" si="3"/>
        <v>15.681639085894405</v>
      </c>
      <c r="D30" s="99">
        <f t="shared" si="4"/>
        <v>17.307692307692307</v>
      </c>
      <c r="F30" s="416" t="s">
        <v>328</v>
      </c>
      <c r="G30" s="409">
        <f t="shared" si="1"/>
        <v>3581</v>
      </c>
      <c r="H30" s="410">
        <v>1789</v>
      </c>
      <c r="I30" s="410">
        <v>1792</v>
      </c>
      <c r="J30" s="416" t="s">
        <v>328</v>
      </c>
      <c r="K30" s="415">
        <f t="shared" si="0"/>
        <v>29358</v>
      </c>
      <c r="L30" s="410">
        <v>14949</v>
      </c>
      <c r="M30" s="410">
        <v>14409</v>
      </c>
    </row>
    <row r="31" spans="1:13" ht="15" customHeight="1">
      <c r="A31" s="17" t="s">
        <v>120</v>
      </c>
      <c r="B31" s="99">
        <f t="shared" si="2"/>
        <v>16.133309759547384</v>
      </c>
      <c r="C31" s="99">
        <f t="shared" si="3"/>
        <v>15.455475946775845</v>
      </c>
      <c r="D31" s="99">
        <f t="shared" si="4"/>
        <v>16.862385321100916</v>
      </c>
      <c r="F31" s="416" t="s">
        <v>329</v>
      </c>
      <c r="G31" s="409">
        <f t="shared" si="1"/>
        <v>5361</v>
      </c>
      <c r="H31" s="410">
        <v>2685</v>
      </c>
      <c r="I31" s="410">
        <v>2676</v>
      </c>
      <c r="J31" s="416" t="s">
        <v>329</v>
      </c>
      <c r="K31" s="415">
        <f t="shared" si="0"/>
        <v>45953</v>
      </c>
      <c r="L31" s="410">
        <v>22942</v>
      </c>
      <c r="M31" s="410">
        <v>23011</v>
      </c>
    </row>
    <row r="32" spans="1:13" ht="15" customHeight="1">
      <c r="A32" s="17" t="s">
        <v>121</v>
      </c>
      <c r="B32" s="99">
        <f t="shared" si="2"/>
        <v>12.197697390830438</v>
      </c>
      <c r="C32" s="99">
        <f t="shared" si="3"/>
        <v>11.967355675964948</v>
      </c>
      <c r="D32" s="99">
        <f t="shared" si="4"/>
        <v>12.436671524741481</v>
      </c>
      <c r="F32" s="416" t="s">
        <v>330</v>
      </c>
      <c r="G32" s="409">
        <f t="shared" si="1"/>
        <v>523</v>
      </c>
      <c r="H32" s="410">
        <v>272</v>
      </c>
      <c r="I32" s="410">
        <v>251</v>
      </c>
      <c r="J32" s="416" t="s">
        <v>330</v>
      </c>
      <c r="K32" s="415">
        <f t="shared" si="0"/>
        <v>3735</v>
      </c>
      <c r="L32" s="410">
        <v>2034</v>
      </c>
      <c r="M32" s="410">
        <v>1701</v>
      </c>
    </row>
    <row r="33" spans="1:13" ht="15" customHeight="1">
      <c r="A33" s="17" t="s">
        <v>122</v>
      </c>
      <c r="B33" s="99">
        <f t="shared" si="2"/>
        <v>11.666267708310665</v>
      </c>
      <c r="C33" s="99">
        <f t="shared" si="3"/>
        <v>11.703426030860431</v>
      </c>
      <c r="D33" s="99">
        <f t="shared" si="4"/>
        <v>11.62922080743992</v>
      </c>
      <c r="F33" s="416" t="s">
        <v>331</v>
      </c>
      <c r="G33" s="409">
        <f t="shared" si="1"/>
        <v>641</v>
      </c>
      <c r="H33" s="410">
        <v>345</v>
      </c>
      <c r="I33" s="410">
        <v>296</v>
      </c>
      <c r="J33" s="416" t="s">
        <v>331</v>
      </c>
      <c r="K33" s="415">
        <f t="shared" si="0"/>
        <v>5041</v>
      </c>
      <c r="L33" s="410">
        <v>2724</v>
      </c>
      <c r="M33" s="410">
        <v>2317</v>
      </c>
    </row>
    <row r="34" spans="1:13" ht="22.5" customHeight="1">
      <c r="A34" s="17" t="s">
        <v>123</v>
      </c>
      <c r="B34" s="99">
        <f t="shared" si="2"/>
        <v>14.002677376171352</v>
      </c>
      <c r="C34" s="99">
        <f t="shared" si="3"/>
        <v>13.372664700098328</v>
      </c>
      <c r="D34" s="99">
        <f t="shared" si="4"/>
        <v>14.75602586713698</v>
      </c>
      <c r="F34" s="416" t="s">
        <v>332</v>
      </c>
      <c r="G34" s="409">
        <f t="shared" si="1"/>
        <v>1652</v>
      </c>
      <c r="H34" s="410">
        <v>905</v>
      </c>
      <c r="I34" s="410">
        <v>747</v>
      </c>
      <c r="J34" s="416" t="s">
        <v>332</v>
      </c>
      <c r="K34" s="415">
        <f t="shared" si="0"/>
        <v>8674</v>
      </c>
      <c r="L34" s="410">
        <v>4796</v>
      </c>
      <c r="M34" s="410">
        <v>3878</v>
      </c>
    </row>
    <row r="35" spans="1:13" ht="15" customHeight="1">
      <c r="A35" s="17" t="s">
        <v>124</v>
      </c>
      <c r="B35" s="99">
        <f t="shared" si="2"/>
        <v>12.715731005752826</v>
      </c>
      <c r="C35" s="99">
        <f t="shared" si="3"/>
        <v>12.665198237885464</v>
      </c>
      <c r="D35" s="99">
        <f t="shared" si="4"/>
        <v>12.775140267587398</v>
      </c>
      <c r="F35" s="416" t="s">
        <v>333</v>
      </c>
      <c r="G35" s="409">
        <f t="shared" si="1"/>
        <v>1401</v>
      </c>
      <c r="H35" s="410">
        <v>685</v>
      </c>
      <c r="I35" s="410">
        <v>716</v>
      </c>
      <c r="J35" s="416" t="s">
        <v>333</v>
      </c>
      <c r="K35" s="415">
        <f t="shared" si="0"/>
        <v>8797</v>
      </c>
      <c r="L35" s="410">
        <v>4658</v>
      </c>
      <c r="M35" s="410">
        <v>4139</v>
      </c>
    </row>
    <row r="36" spans="1:9" ht="15" customHeight="1">
      <c r="A36" s="17" t="s">
        <v>125</v>
      </c>
      <c r="B36" s="24">
        <f t="shared" si="2"/>
        <v>19.045423103527785</v>
      </c>
      <c r="C36" s="24">
        <f t="shared" si="3"/>
        <v>18.869891576313595</v>
      </c>
      <c r="D36" s="24">
        <f t="shared" si="4"/>
        <v>19.26250644662197</v>
      </c>
      <c r="H36" s="410"/>
      <c r="I36" s="410"/>
    </row>
    <row r="37" spans="1:4" ht="15" customHeight="1">
      <c r="A37" s="20" t="s">
        <v>126</v>
      </c>
      <c r="B37" s="100">
        <f t="shared" si="2"/>
        <v>15.92588382403092</v>
      </c>
      <c r="C37" s="100">
        <f t="shared" si="3"/>
        <v>14.705882352941178</v>
      </c>
      <c r="D37" s="100">
        <f t="shared" si="4"/>
        <v>17.298864460014496</v>
      </c>
    </row>
    <row r="38" spans="1:4" ht="16.5" customHeight="1">
      <c r="A38" s="28" t="s">
        <v>127</v>
      </c>
      <c r="B38" s="99"/>
      <c r="C38" s="99"/>
      <c r="D38" s="99"/>
    </row>
    <row r="39" ht="15" customHeight="1"/>
    <row r="40" spans="8:9" ht="15" customHeight="1">
      <c r="H40" s="412"/>
      <c r="I40" s="412"/>
    </row>
    <row r="41" spans="8:9" ht="15" customHeight="1">
      <c r="H41" s="412"/>
      <c r="I41" s="412"/>
    </row>
    <row r="42" spans="7:13" ht="15" customHeight="1">
      <c r="G42" s="411"/>
      <c r="I42" s="197"/>
      <c r="J42" s="197"/>
      <c r="K42" s="197"/>
      <c r="L42" s="197"/>
      <c r="M42" s="197"/>
    </row>
    <row r="43" spans="6:13" ht="15" customHeight="1">
      <c r="F43" s="412"/>
      <c r="G43" s="197"/>
      <c r="H43" s="197"/>
      <c r="I43" s="197"/>
      <c r="J43" s="197"/>
      <c r="K43" s="197"/>
      <c r="L43" s="197"/>
      <c r="M43" s="197"/>
    </row>
    <row r="44" spans="6:13" ht="15" customHeight="1">
      <c r="F44" s="412"/>
      <c r="G44" s="197"/>
      <c r="H44" s="197"/>
      <c r="I44" s="197"/>
      <c r="J44" s="197"/>
      <c r="K44" s="197"/>
      <c r="L44" s="197"/>
      <c r="M44" s="197"/>
    </row>
    <row r="45" spans="6:13" ht="15" customHeight="1">
      <c r="F45" s="411"/>
      <c r="G45" s="197"/>
      <c r="H45" s="197"/>
      <c r="I45" s="197"/>
      <c r="J45" s="197"/>
      <c r="K45" s="197"/>
      <c r="L45" s="197"/>
      <c r="M45" s="197"/>
    </row>
    <row r="46" spans="6:13" ht="15" customHeight="1">
      <c r="F46" s="411"/>
      <c r="G46" s="197"/>
      <c r="H46" s="197"/>
      <c r="I46" s="197"/>
      <c r="J46" s="197"/>
      <c r="K46" s="197"/>
      <c r="L46" s="197"/>
      <c r="M46" s="197"/>
    </row>
    <row r="47" spans="6:13" ht="15" customHeight="1">
      <c r="F47" s="411"/>
      <c r="G47" s="197"/>
      <c r="H47" s="197"/>
      <c r="I47" s="197"/>
      <c r="J47" s="197"/>
      <c r="K47" s="197"/>
      <c r="L47" s="197"/>
      <c r="M47" s="197"/>
    </row>
    <row r="48" spans="6:13" ht="11.25">
      <c r="F48" s="411"/>
      <c r="G48" s="197"/>
      <c r="H48" s="197"/>
      <c r="I48" s="197"/>
      <c r="J48" s="197"/>
      <c r="K48" s="197"/>
      <c r="L48" s="197"/>
      <c r="M48" s="197"/>
    </row>
    <row r="49" spans="6:13" ht="11.25">
      <c r="F49" s="411"/>
      <c r="G49" s="197"/>
      <c r="H49" s="197"/>
      <c r="I49" s="197"/>
      <c r="J49" s="197"/>
      <c r="K49" s="197"/>
      <c r="L49" s="197"/>
      <c r="M49" s="197"/>
    </row>
    <row r="50" spans="6:13" ht="11.25">
      <c r="F50" s="411"/>
      <c r="G50" s="197"/>
      <c r="H50" s="197"/>
      <c r="I50" s="197"/>
      <c r="J50" s="197"/>
      <c r="K50" s="197"/>
      <c r="L50" s="197"/>
      <c r="M50" s="197"/>
    </row>
    <row r="51" spans="6:13" ht="11.25">
      <c r="F51" s="411"/>
      <c r="G51" s="197"/>
      <c r="H51" s="197"/>
      <c r="I51" s="197"/>
      <c r="J51" s="197"/>
      <c r="K51" s="197"/>
      <c r="L51" s="197"/>
      <c r="M51" s="197"/>
    </row>
    <row r="52" spans="6:13" ht="11.25">
      <c r="F52" s="411"/>
      <c r="G52" s="197"/>
      <c r="H52" s="197"/>
      <c r="I52" s="197"/>
      <c r="J52" s="197"/>
      <c r="K52" s="197"/>
      <c r="L52" s="197"/>
      <c r="M52" s="197"/>
    </row>
    <row r="53" spans="6:13" ht="11.25">
      <c r="F53" s="411"/>
      <c r="G53" s="197"/>
      <c r="H53" s="197"/>
      <c r="I53" s="197"/>
      <c r="J53" s="197"/>
      <c r="K53" s="197"/>
      <c r="L53" s="197"/>
      <c r="M53" s="197"/>
    </row>
    <row r="54" spans="6:13" ht="11.25">
      <c r="F54" s="411"/>
      <c r="G54" s="197"/>
      <c r="H54" s="197"/>
      <c r="I54" s="197"/>
      <c r="J54" s="197"/>
      <c r="K54" s="197"/>
      <c r="L54" s="197"/>
      <c r="M54" s="197"/>
    </row>
    <row r="55" spans="6:13" ht="11.25">
      <c r="F55" s="411"/>
      <c r="G55" s="197"/>
      <c r="H55" s="197"/>
      <c r="I55" s="197"/>
      <c r="J55" s="197"/>
      <c r="K55" s="197"/>
      <c r="L55" s="197"/>
      <c r="M55" s="197"/>
    </row>
    <row r="56" spans="6:13" ht="11.25">
      <c r="F56" s="411"/>
      <c r="G56" s="197"/>
      <c r="H56" s="197"/>
      <c r="I56" s="197"/>
      <c r="J56" s="197"/>
      <c r="K56" s="197"/>
      <c r="L56" s="197"/>
      <c r="M56" s="197"/>
    </row>
    <row r="57" spans="6:13" ht="11.25">
      <c r="F57" s="411"/>
      <c r="G57" s="197"/>
      <c r="H57" s="197"/>
      <c r="I57" s="197"/>
      <c r="J57" s="197"/>
      <c r="K57" s="197"/>
      <c r="L57" s="197"/>
      <c r="M57" s="197"/>
    </row>
    <row r="58" spans="6:13" ht="11.25">
      <c r="F58" s="411"/>
      <c r="G58" s="197"/>
      <c r="H58" s="197"/>
      <c r="I58" s="197"/>
      <c r="J58" s="197"/>
      <c r="K58" s="197"/>
      <c r="L58" s="197"/>
      <c r="M58" s="197"/>
    </row>
    <row r="59" spans="6:13" ht="11.25">
      <c r="F59" s="411"/>
      <c r="G59" s="197"/>
      <c r="H59" s="197"/>
      <c r="I59" s="197"/>
      <c r="J59" s="197"/>
      <c r="K59" s="197"/>
      <c r="L59" s="197"/>
      <c r="M59" s="197"/>
    </row>
    <row r="60" spans="6:13" ht="11.25">
      <c r="F60" s="411"/>
      <c r="G60" s="197"/>
      <c r="H60" s="197"/>
      <c r="I60" s="197"/>
      <c r="J60" s="197"/>
      <c r="K60" s="197"/>
      <c r="L60" s="197"/>
      <c r="M60" s="197"/>
    </row>
    <row r="61" spans="6:13" ht="11.25">
      <c r="F61" s="411"/>
      <c r="G61" s="197"/>
      <c r="H61" s="197"/>
      <c r="I61" s="197"/>
      <c r="J61" s="197"/>
      <c r="K61" s="197"/>
      <c r="L61" s="197"/>
      <c r="M61" s="197"/>
    </row>
    <row r="62" spans="6:13" ht="11.25">
      <c r="F62" s="411"/>
      <c r="G62" s="197"/>
      <c r="H62" s="197"/>
      <c r="I62" s="197"/>
      <c r="J62" s="197"/>
      <c r="K62" s="197"/>
      <c r="L62" s="197"/>
      <c r="M62" s="197"/>
    </row>
    <row r="63" spans="6:13" ht="11.25">
      <c r="F63" s="411"/>
      <c r="G63" s="197"/>
      <c r="H63" s="197"/>
      <c r="I63" s="197"/>
      <c r="J63" s="197"/>
      <c r="K63" s="197"/>
      <c r="L63" s="197"/>
      <c r="M63" s="197"/>
    </row>
    <row r="64" spans="6:13" ht="11.25">
      <c r="F64" s="411"/>
      <c r="G64" s="197"/>
      <c r="H64" s="197"/>
      <c r="I64" s="197"/>
      <c r="J64" s="197"/>
      <c r="K64" s="197"/>
      <c r="L64" s="197"/>
      <c r="M64" s="197"/>
    </row>
    <row r="65" spans="6:13" ht="11.25">
      <c r="F65" s="411"/>
      <c r="G65" s="197"/>
      <c r="H65" s="197"/>
      <c r="I65" s="197"/>
      <c r="J65" s="197"/>
      <c r="K65" s="197"/>
      <c r="L65" s="197"/>
      <c r="M65" s="197"/>
    </row>
    <row r="66" spans="6:13" ht="11.25">
      <c r="F66" s="411"/>
      <c r="G66" s="197"/>
      <c r="H66" s="197"/>
      <c r="I66" s="197"/>
      <c r="J66" s="197"/>
      <c r="K66" s="197"/>
      <c r="L66" s="197"/>
      <c r="M66" s="197"/>
    </row>
    <row r="67" spans="6:13" ht="11.25">
      <c r="F67" s="411"/>
      <c r="G67" s="197"/>
      <c r="H67" s="197"/>
      <c r="I67" s="197"/>
      <c r="J67" s="197"/>
      <c r="K67" s="197"/>
      <c r="L67" s="197"/>
      <c r="M67" s="197"/>
    </row>
    <row r="68" spans="6:13" ht="11.25">
      <c r="F68" s="411"/>
      <c r="G68" s="197"/>
      <c r="H68" s="197"/>
      <c r="I68" s="197"/>
      <c r="J68" s="197"/>
      <c r="K68" s="197"/>
      <c r="L68" s="197"/>
      <c r="M68" s="197"/>
    </row>
    <row r="69" spans="6:13" ht="11.25">
      <c r="F69" s="411"/>
      <c r="G69" s="197"/>
      <c r="H69" s="197"/>
      <c r="I69" s="197"/>
      <c r="J69" s="197"/>
      <c r="K69" s="197"/>
      <c r="L69" s="197"/>
      <c r="M69" s="197"/>
    </row>
    <row r="70" spans="6:13" ht="11.25">
      <c r="F70" s="411"/>
      <c r="G70" s="197"/>
      <c r="H70" s="197"/>
      <c r="I70" s="197"/>
      <c r="J70" s="197"/>
      <c r="K70" s="197"/>
      <c r="L70" s="197"/>
      <c r="M70" s="197"/>
    </row>
    <row r="71" spans="6:13" ht="11.25">
      <c r="F71" s="411"/>
      <c r="G71" s="197"/>
      <c r="H71" s="197"/>
      <c r="I71" s="197"/>
      <c r="J71" s="197"/>
      <c r="K71" s="197"/>
      <c r="L71" s="197"/>
      <c r="M71" s="197"/>
    </row>
    <row r="72" spans="6:13" ht="11.25">
      <c r="F72" s="411"/>
      <c r="G72" s="197"/>
      <c r="H72" s="197"/>
      <c r="I72" s="197"/>
      <c r="J72" s="197"/>
      <c r="K72" s="197"/>
      <c r="L72" s="197"/>
      <c r="M72" s="197"/>
    </row>
    <row r="73" spans="6:13" ht="11.25">
      <c r="F73" s="411"/>
      <c r="G73" s="197"/>
      <c r="H73" s="197"/>
      <c r="I73" s="197"/>
      <c r="J73" s="197"/>
      <c r="K73" s="197"/>
      <c r="L73" s="197"/>
      <c r="M73" s="197"/>
    </row>
    <row r="74" spans="6:13" ht="11.25">
      <c r="F74" s="411"/>
      <c r="G74" s="197"/>
      <c r="H74" s="197"/>
      <c r="I74" s="197"/>
      <c r="J74" s="197"/>
      <c r="K74" s="197"/>
      <c r="L74" s="197"/>
      <c r="M74" s="197"/>
    </row>
    <row r="75" spans="6:13" ht="11.25">
      <c r="F75" s="411"/>
      <c r="G75" s="197"/>
      <c r="H75" s="197"/>
      <c r="I75" s="197"/>
      <c r="J75" s="197"/>
      <c r="K75" s="197"/>
      <c r="L75" s="197"/>
      <c r="M75" s="197"/>
    </row>
    <row r="76" spans="6:13" ht="11.25">
      <c r="F76" s="411"/>
      <c r="G76" s="197"/>
      <c r="H76" s="197"/>
      <c r="I76" s="197"/>
      <c r="J76" s="197"/>
      <c r="K76" s="197"/>
      <c r="L76" s="197"/>
      <c r="M76" s="197"/>
    </row>
    <row r="77" spans="7:13" ht="11.25">
      <c r="G77" s="411"/>
      <c r="I77" s="197"/>
      <c r="J77" s="197"/>
      <c r="K77" s="197"/>
      <c r="L77" s="197"/>
      <c r="M77" s="197"/>
    </row>
    <row r="78" spans="7:13" ht="11.25">
      <c r="G78" s="411"/>
      <c r="I78" s="197"/>
      <c r="J78" s="197"/>
      <c r="K78" s="197"/>
      <c r="L78" s="197"/>
      <c r="M78" s="197"/>
    </row>
    <row r="79" spans="7:13" ht="11.25">
      <c r="G79" s="411"/>
      <c r="I79" s="197"/>
      <c r="J79" s="197"/>
      <c r="K79" s="197"/>
      <c r="L79" s="197"/>
      <c r="M79" s="197"/>
    </row>
    <row r="80" spans="7:13" ht="11.25">
      <c r="G80" s="411"/>
      <c r="I80" s="197"/>
      <c r="J80" s="197"/>
      <c r="K80" s="197"/>
      <c r="L80" s="197"/>
      <c r="M80" s="197"/>
    </row>
    <row r="81" spans="7:13" ht="11.25">
      <c r="G81" s="411"/>
      <c r="I81" s="197"/>
      <c r="J81" s="197"/>
      <c r="K81" s="197"/>
      <c r="L81" s="197"/>
      <c r="M81" s="197"/>
    </row>
    <row r="82" spans="7:13" ht="11.25">
      <c r="G82" s="411"/>
      <c r="I82" s="197"/>
      <c r="J82" s="197"/>
      <c r="K82" s="197"/>
      <c r="L82" s="197"/>
      <c r="M82" s="197"/>
    </row>
    <row r="83" spans="7:13" ht="11.25">
      <c r="G83" s="411"/>
      <c r="I83" s="197"/>
      <c r="J83" s="197"/>
      <c r="K83" s="197"/>
      <c r="L83" s="197"/>
      <c r="M83" s="197"/>
    </row>
    <row r="84" spans="7:13" ht="11.25">
      <c r="G84" s="411"/>
      <c r="I84" s="197"/>
      <c r="J84" s="197"/>
      <c r="K84" s="197"/>
      <c r="L84" s="197"/>
      <c r="M84" s="197"/>
    </row>
    <row r="85" spans="7:13" ht="11.25">
      <c r="G85" s="411"/>
      <c r="I85" s="197"/>
      <c r="J85" s="197"/>
      <c r="K85" s="197"/>
      <c r="L85" s="197"/>
      <c r="M85" s="197"/>
    </row>
    <row r="86" spans="7:13" ht="11.25">
      <c r="G86" s="411"/>
      <c r="I86" s="197"/>
      <c r="J86" s="197"/>
      <c r="K86" s="197"/>
      <c r="L86" s="197"/>
      <c r="M86" s="197"/>
    </row>
    <row r="87" spans="7:13" ht="11.25">
      <c r="G87" s="411"/>
      <c r="I87" s="197"/>
      <c r="J87" s="197"/>
      <c r="K87" s="197"/>
      <c r="L87" s="197"/>
      <c r="M87" s="197"/>
    </row>
    <row r="88" spans="7:13" ht="11.25">
      <c r="G88" s="411"/>
      <c r="I88" s="197"/>
      <c r="J88" s="197"/>
      <c r="K88" s="197"/>
      <c r="L88" s="197"/>
      <c r="M88" s="197"/>
    </row>
    <row r="89" spans="7:13" ht="11.25">
      <c r="G89" s="411"/>
      <c r="I89" s="197"/>
      <c r="J89" s="197"/>
      <c r="K89" s="197"/>
      <c r="L89" s="197"/>
      <c r="M89" s="197"/>
    </row>
    <row r="90" spans="7:13" ht="11.25">
      <c r="G90" s="411"/>
      <c r="I90" s="197"/>
      <c r="J90" s="197"/>
      <c r="K90" s="197"/>
      <c r="L90" s="197"/>
      <c r="M90" s="197"/>
    </row>
    <row r="91" spans="7:13" ht="11.25">
      <c r="G91" s="411"/>
      <c r="I91" s="197"/>
      <c r="J91" s="197"/>
      <c r="K91" s="197"/>
      <c r="L91" s="197"/>
      <c r="M91" s="197"/>
    </row>
    <row r="92" spans="7:13" ht="11.25">
      <c r="G92" s="411"/>
      <c r="I92" s="197"/>
      <c r="J92" s="197"/>
      <c r="K92" s="197"/>
      <c r="L92" s="197"/>
      <c r="M92" s="197"/>
    </row>
    <row r="93" spans="7:13" ht="11.25">
      <c r="G93" s="411"/>
      <c r="I93" s="197"/>
      <c r="J93" s="197"/>
      <c r="K93" s="197"/>
      <c r="L93" s="197"/>
      <c r="M93" s="197"/>
    </row>
    <row r="94" spans="7:13" ht="11.25">
      <c r="G94" s="411"/>
      <c r="I94" s="197"/>
      <c r="J94" s="197"/>
      <c r="K94" s="197"/>
      <c r="L94" s="197"/>
      <c r="M94" s="197"/>
    </row>
    <row r="95" spans="7:13" ht="11.25">
      <c r="G95" s="411"/>
      <c r="I95" s="197"/>
      <c r="J95" s="197"/>
      <c r="K95" s="197"/>
      <c r="L95" s="197"/>
      <c r="M95" s="197"/>
    </row>
    <row r="96" spans="7:13" ht="11.25">
      <c r="G96" s="411"/>
      <c r="I96" s="197"/>
      <c r="J96" s="197"/>
      <c r="K96" s="197"/>
      <c r="L96" s="197"/>
      <c r="M96" s="197"/>
    </row>
    <row r="97" spans="7:13" ht="11.25">
      <c r="G97" s="411"/>
      <c r="I97" s="197"/>
      <c r="J97" s="197"/>
      <c r="K97" s="197"/>
      <c r="L97" s="197"/>
      <c r="M97" s="197"/>
    </row>
    <row r="98" spans="7:13" ht="11.25">
      <c r="G98" s="411"/>
      <c r="I98" s="197"/>
      <c r="J98" s="197"/>
      <c r="K98" s="197"/>
      <c r="L98" s="197"/>
      <c r="M98" s="197"/>
    </row>
    <row r="99" spans="7:13" ht="11.25">
      <c r="G99" s="411"/>
      <c r="I99" s="197"/>
      <c r="J99" s="197"/>
      <c r="K99" s="197"/>
      <c r="L99" s="197"/>
      <c r="M99" s="197"/>
    </row>
    <row r="100" spans="7:13" ht="11.25">
      <c r="G100" s="411"/>
      <c r="I100" s="197"/>
      <c r="J100" s="197"/>
      <c r="K100" s="197"/>
      <c r="L100" s="197"/>
      <c r="M100" s="197"/>
    </row>
    <row r="101" spans="7:13" ht="11.25">
      <c r="G101" s="411"/>
      <c r="I101" s="197"/>
      <c r="J101" s="197"/>
      <c r="K101" s="197"/>
      <c r="L101" s="197"/>
      <c r="M101" s="197"/>
    </row>
    <row r="102" spans="7:13" ht="11.25">
      <c r="G102" s="411"/>
      <c r="I102" s="197"/>
      <c r="J102" s="197"/>
      <c r="K102" s="197"/>
      <c r="L102" s="197"/>
      <c r="M102" s="197"/>
    </row>
    <row r="103" spans="7:13" ht="11.25">
      <c r="G103" s="411"/>
      <c r="I103" s="197"/>
      <c r="J103" s="197"/>
      <c r="K103" s="197"/>
      <c r="L103" s="197"/>
      <c r="M103" s="197"/>
    </row>
    <row r="104" spans="7:13" ht="11.25">
      <c r="G104" s="411"/>
      <c r="I104" s="197"/>
      <c r="J104" s="197"/>
      <c r="K104" s="197"/>
      <c r="L104" s="197"/>
      <c r="M104" s="197"/>
    </row>
    <row r="105" spans="7:13" ht="11.25">
      <c r="G105" s="411"/>
      <c r="I105" s="197"/>
      <c r="J105" s="197"/>
      <c r="K105" s="197"/>
      <c r="L105" s="197"/>
      <c r="M105" s="197"/>
    </row>
    <row r="106" spans="7:13" ht="11.25">
      <c r="G106" s="411"/>
      <c r="I106" s="197"/>
      <c r="J106" s="197"/>
      <c r="K106" s="197"/>
      <c r="L106" s="197"/>
      <c r="M106" s="197"/>
    </row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I4" sqref="I4:K5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157" customWidth="1"/>
    <col min="10" max="10" width="10.83203125" style="144" customWidth="1"/>
    <col min="11" max="11" width="7.16015625" style="144" bestFit="1" customWidth="1"/>
    <col min="12" max="13" width="10.33203125" style="144" bestFit="1" customWidth="1"/>
    <col min="14" max="15" width="12" style="144" customWidth="1"/>
  </cols>
  <sheetData>
    <row r="1" spans="1:15" s="2" customFormat="1" ht="39.75" customHeight="1">
      <c r="A1" s="383" t="s">
        <v>398</v>
      </c>
      <c r="B1" s="384"/>
      <c r="C1" s="384"/>
      <c r="D1" s="384"/>
      <c r="E1" s="384"/>
      <c r="F1" s="384"/>
      <c r="G1" s="384"/>
      <c r="H1" s="178"/>
      <c r="I1" s="178"/>
      <c r="L1" s="143"/>
      <c r="M1" s="143"/>
      <c r="N1" s="143"/>
      <c r="O1" s="143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10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63"/>
      <c r="J3" s="163"/>
    </row>
    <row r="4" spans="1:8" s="13" customFormat="1" ht="15" customHeight="1">
      <c r="A4" s="11" t="s">
        <v>6</v>
      </c>
      <c r="B4" s="12">
        <f>D4+F4</f>
        <v>193821</v>
      </c>
      <c r="C4" s="12">
        <f aca="true" t="shared" si="0" ref="C4:C23">B4/$B$4*100</f>
        <v>100</v>
      </c>
      <c r="D4" s="12">
        <f>SUM(D5:D23)</f>
        <v>93507</v>
      </c>
      <c r="E4" s="12">
        <f aca="true" t="shared" si="1" ref="E4:E23">D4/$D$4*100</f>
        <v>100</v>
      </c>
      <c r="F4" s="12">
        <f>SUM(F5:F23)</f>
        <v>100314</v>
      </c>
      <c r="G4" s="279">
        <f aca="true" t="shared" si="2" ref="G4:G23">F4/$F$4*100</f>
        <v>100</v>
      </c>
      <c r="H4" s="283"/>
    </row>
    <row r="5" spans="1:15" ht="15" customHeight="1">
      <c r="A5" s="14" t="s">
        <v>7</v>
      </c>
      <c r="B5" s="15">
        <f>D5+F5</f>
        <v>1879</v>
      </c>
      <c r="C5" s="16">
        <f t="shared" si="0"/>
        <v>0.9694511946589894</v>
      </c>
      <c r="D5" s="15">
        <v>984</v>
      </c>
      <c r="E5" s="16">
        <f t="shared" si="1"/>
        <v>1.05232763322532</v>
      </c>
      <c r="F5" s="15">
        <v>895</v>
      </c>
      <c r="G5" s="16">
        <f t="shared" si="2"/>
        <v>0.8921984967202984</v>
      </c>
      <c r="H5" s="284"/>
      <c r="I5"/>
      <c r="J5"/>
      <c r="K5"/>
      <c r="L5"/>
      <c r="M5"/>
      <c r="N5"/>
      <c r="O5"/>
    </row>
    <row r="6" spans="1:15" ht="15" customHeight="1">
      <c r="A6" s="14" t="s">
        <v>8</v>
      </c>
      <c r="B6" s="15">
        <f aca="true" t="shared" si="3" ref="B6:B23">D6+F6</f>
        <v>2661</v>
      </c>
      <c r="C6" s="16">
        <f t="shared" si="0"/>
        <v>1.3729162474654448</v>
      </c>
      <c r="D6" s="15">
        <v>1401</v>
      </c>
      <c r="E6" s="16">
        <f t="shared" si="1"/>
        <v>1.4982835509640988</v>
      </c>
      <c r="F6" s="15">
        <v>1260</v>
      </c>
      <c r="G6" s="16">
        <f t="shared" si="2"/>
        <v>1.256055984209582</v>
      </c>
      <c r="H6" s="284"/>
      <c r="I6" s="397"/>
      <c r="J6" s="398"/>
      <c r="K6" s="398"/>
      <c r="L6"/>
      <c r="M6"/>
      <c r="N6"/>
      <c r="O6"/>
    </row>
    <row r="7" spans="1:15" ht="15" customHeight="1">
      <c r="A7" s="14" t="s">
        <v>9</v>
      </c>
      <c r="B7" s="15">
        <f t="shared" si="3"/>
        <v>3601</v>
      </c>
      <c r="C7" s="16">
        <f t="shared" si="0"/>
        <v>1.8578998147775523</v>
      </c>
      <c r="D7" s="15">
        <v>1848</v>
      </c>
      <c r="E7" s="16">
        <f t="shared" si="1"/>
        <v>1.9763226282524304</v>
      </c>
      <c r="F7" s="15">
        <v>1753</v>
      </c>
      <c r="G7" s="16">
        <f t="shared" si="2"/>
        <v>1.7475128097772994</v>
      </c>
      <c r="H7" s="284"/>
      <c r="I7" s="397"/>
      <c r="J7" s="398"/>
      <c r="K7" s="398"/>
      <c r="L7"/>
      <c r="M7"/>
      <c r="N7"/>
      <c r="O7"/>
    </row>
    <row r="8" spans="1:15" ht="15" customHeight="1">
      <c r="A8" s="14" t="s">
        <v>10</v>
      </c>
      <c r="B8" s="15">
        <f t="shared" si="3"/>
        <v>4658</v>
      </c>
      <c r="C8" s="16">
        <f t="shared" si="0"/>
        <v>2.4032483580210604</v>
      </c>
      <c r="D8" s="15">
        <v>2395</v>
      </c>
      <c r="E8" s="16">
        <f t="shared" si="1"/>
        <v>2.5613055707059367</v>
      </c>
      <c r="F8" s="15">
        <v>2263</v>
      </c>
      <c r="G8" s="16">
        <f t="shared" si="2"/>
        <v>2.255916422433559</v>
      </c>
      <c r="H8" s="284"/>
      <c r="I8" s="397"/>
      <c r="J8" s="398"/>
      <c r="K8" s="398"/>
      <c r="L8"/>
      <c r="M8"/>
      <c r="N8"/>
      <c r="O8"/>
    </row>
    <row r="9" spans="1:15" ht="22.5" customHeight="1">
      <c r="A9" s="17" t="s">
        <v>11</v>
      </c>
      <c r="B9" s="15">
        <f t="shared" si="3"/>
        <v>6581</v>
      </c>
      <c r="C9" s="16">
        <f t="shared" si="0"/>
        <v>3.395400911149979</v>
      </c>
      <c r="D9" s="18">
        <v>3425</v>
      </c>
      <c r="E9" s="16">
        <f t="shared" si="1"/>
        <v>3.662827381907237</v>
      </c>
      <c r="F9" s="18">
        <v>3156</v>
      </c>
      <c r="G9" s="16">
        <f t="shared" si="2"/>
        <v>3.1461211794963813</v>
      </c>
      <c r="H9" s="284"/>
      <c r="I9" s="397"/>
      <c r="J9" s="398"/>
      <c r="K9" s="398"/>
      <c r="L9"/>
      <c r="M9"/>
      <c r="N9"/>
      <c r="O9"/>
    </row>
    <row r="10" spans="1:15" ht="15" customHeight="1">
      <c r="A10" s="17" t="s">
        <v>12</v>
      </c>
      <c r="B10" s="15">
        <f t="shared" si="3"/>
        <v>11235</v>
      </c>
      <c r="C10" s="16">
        <f t="shared" si="0"/>
        <v>5.796585509310137</v>
      </c>
      <c r="D10" s="18">
        <v>5702</v>
      </c>
      <c r="E10" s="16">
        <f t="shared" si="1"/>
        <v>6.097939191718267</v>
      </c>
      <c r="F10" s="18">
        <v>5533</v>
      </c>
      <c r="G10" s="16">
        <f t="shared" si="2"/>
        <v>5.5156807624060455</v>
      </c>
      <c r="H10" s="284"/>
      <c r="I10" s="397"/>
      <c r="J10" s="398"/>
      <c r="K10" s="398"/>
      <c r="L10"/>
      <c r="M10"/>
      <c r="N10"/>
      <c r="O10"/>
    </row>
    <row r="11" spans="1:15" ht="15" customHeight="1">
      <c r="A11" s="17" t="s">
        <v>13</v>
      </c>
      <c r="B11" s="15">
        <f t="shared" si="3"/>
        <v>15067</v>
      </c>
      <c r="C11" s="16">
        <f t="shared" si="0"/>
        <v>7.773667456054814</v>
      </c>
      <c r="D11" s="18">
        <v>7904</v>
      </c>
      <c r="E11" s="16">
        <f t="shared" si="1"/>
        <v>8.452843102655416</v>
      </c>
      <c r="F11" s="18">
        <v>7163</v>
      </c>
      <c r="G11" s="16">
        <f t="shared" si="2"/>
        <v>7.140578583248599</v>
      </c>
      <c r="H11" s="284"/>
      <c r="I11" s="397"/>
      <c r="J11" s="398"/>
      <c r="K11" s="398"/>
      <c r="L11"/>
      <c r="M11"/>
      <c r="N11"/>
      <c r="O11"/>
    </row>
    <row r="12" spans="1:15" ht="15" customHeight="1">
      <c r="A12" s="17" t="s">
        <v>14</v>
      </c>
      <c r="B12" s="15">
        <f t="shared" si="3"/>
        <v>16097</v>
      </c>
      <c r="C12" s="16">
        <f t="shared" si="0"/>
        <v>8.305085620237229</v>
      </c>
      <c r="D12" s="18">
        <v>8108</v>
      </c>
      <c r="E12" s="16">
        <f t="shared" si="1"/>
        <v>8.671008587592373</v>
      </c>
      <c r="F12" s="18">
        <v>7989</v>
      </c>
      <c r="G12" s="16">
        <f t="shared" si="2"/>
        <v>7.963993061785992</v>
      </c>
      <c r="H12" s="284"/>
      <c r="I12" s="397"/>
      <c r="J12" s="398"/>
      <c r="K12" s="398"/>
      <c r="L12"/>
      <c r="M12"/>
      <c r="N12"/>
      <c r="O12"/>
    </row>
    <row r="13" spans="1:15" ht="15" customHeight="1">
      <c r="A13" s="17" t="s">
        <v>15</v>
      </c>
      <c r="B13" s="15">
        <f t="shared" si="3"/>
        <v>17141</v>
      </c>
      <c r="C13" s="16">
        <f t="shared" si="0"/>
        <v>8.843726943932804</v>
      </c>
      <c r="D13" s="18">
        <v>8738</v>
      </c>
      <c r="E13" s="16">
        <f t="shared" si="1"/>
        <v>9.344754938132974</v>
      </c>
      <c r="F13" s="18">
        <v>8403</v>
      </c>
      <c r="G13" s="16">
        <f t="shared" si="2"/>
        <v>8.376697170883427</v>
      </c>
      <c r="H13" s="284"/>
      <c r="I13" s="397"/>
      <c r="J13" s="398"/>
      <c r="K13" s="398"/>
      <c r="L13"/>
      <c r="M13"/>
      <c r="N13"/>
      <c r="O13"/>
    </row>
    <row r="14" spans="1:15" ht="22.5" customHeight="1">
      <c r="A14" s="17" t="s">
        <v>16</v>
      </c>
      <c r="B14" s="15">
        <f t="shared" si="3"/>
        <v>17696</v>
      </c>
      <c r="C14" s="16">
        <f t="shared" si="0"/>
        <v>9.130073624633038</v>
      </c>
      <c r="D14" s="18">
        <v>8863</v>
      </c>
      <c r="E14" s="16">
        <f t="shared" si="1"/>
        <v>9.478434769589443</v>
      </c>
      <c r="F14" s="18">
        <v>8833</v>
      </c>
      <c r="G14" s="16">
        <f t="shared" si="2"/>
        <v>8.805351197240665</v>
      </c>
      <c r="H14" s="284"/>
      <c r="I14" s="397"/>
      <c r="J14" s="398"/>
      <c r="K14" s="398"/>
      <c r="L14"/>
      <c r="M14"/>
      <c r="N14"/>
      <c r="O14"/>
    </row>
    <row r="15" spans="1:15" ht="15" customHeight="1">
      <c r="A15" s="17" t="s">
        <v>17</v>
      </c>
      <c r="B15" s="15">
        <f t="shared" si="3"/>
        <v>16857</v>
      </c>
      <c r="C15" s="16">
        <f t="shared" si="0"/>
        <v>8.69719999380872</v>
      </c>
      <c r="D15" s="18">
        <v>8432</v>
      </c>
      <c r="E15" s="16">
        <f t="shared" si="1"/>
        <v>9.01750671072754</v>
      </c>
      <c r="F15" s="18">
        <v>8425</v>
      </c>
      <c r="G15" s="16">
        <f t="shared" si="2"/>
        <v>8.398628307115656</v>
      </c>
      <c r="H15" s="284"/>
      <c r="I15" s="397"/>
      <c r="J15" s="398"/>
      <c r="K15" s="398"/>
      <c r="L15"/>
      <c r="M15"/>
      <c r="N15"/>
      <c r="O15"/>
    </row>
    <row r="16" spans="1:15" ht="15" customHeight="1">
      <c r="A16" s="17" t="s">
        <v>18</v>
      </c>
      <c r="B16" s="15">
        <f t="shared" si="3"/>
        <v>15826</v>
      </c>
      <c r="C16" s="16">
        <f t="shared" si="0"/>
        <v>8.165265889661079</v>
      </c>
      <c r="D16" s="18">
        <v>7746</v>
      </c>
      <c r="E16" s="16">
        <f t="shared" si="1"/>
        <v>8.28387179569444</v>
      </c>
      <c r="F16" s="18">
        <v>8080</v>
      </c>
      <c r="G16" s="16">
        <f t="shared" si="2"/>
        <v>8.054708216201128</v>
      </c>
      <c r="H16" s="284"/>
      <c r="I16" s="397"/>
      <c r="J16" s="398"/>
      <c r="K16" s="398"/>
      <c r="L16"/>
      <c r="M16"/>
      <c r="N16"/>
      <c r="O16"/>
    </row>
    <row r="17" spans="1:15" ht="15" customHeight="1">
      <c r="A17" s="17" t="s">
        <v>19</v>
      </c>
      <c r="B17" s="15">
        <f t="shared" si="3"/>
        <v>14853</v>
      </c>
      <c r="C17" s="16">
        <f t="shared" si="0"/>
        <v>7.663256303496525</v>
      </c>
      <c r="D17" s="18">
        <v>7092</v>
      </c>
      <c r="E17" s="16">
        <f t="shared" si="1"/>
        <v>7.584458917514198</v>
      </c>
      <c r="F17" s="18">
        <v>7761</v>
      </c>
      <c r="G17" s="16">
        <f t="shared" si="2"/>
        <v>7.736706740833782</v>
      </c>
      <c r="H17" s="284"/>
      <c r="I17" s="397"/>
      <c r="J17" s="398"/>
      <c r="K17" s="398"/>
      <c r="L17"/>
      <c r="M17"/>
      <c r="N17"/>
      <c r="O17"/>
    </row>
    <row r="18" spans="1:11" s="19" customFormat="1" ht="15" customHeight="1">
      <c r="A18" s="17" t="s">
        <v>20</v>
      </c>
      <c r="B18" s="15">
        <f t="shared" si="3"/>
        <v>12172</v>
      </c>
      <c r="C18" s="16">
        <f t="shared" si="0"/>
        <v>6.280021256726568</v>
      </c>
      <c r="D18" s="18">
        <v>5862</v>
      </c>
      <c r="E18" s="16">
        <f t="shared" si="1"/>
        <v>6.269049375982546</v>
      </c>
      <c r="F18" s="18">
        <v>6310</v>
      </c>
      <c r="G18" s="16">
        <f t="shared" si="2"/>
        <v>6.290248619335287</v>
      </c>
      <c r="H18" s="284"/>
      <c r="I18" s="397"/>
      <c r="J18" s="398"/>
      <c r="K18" s="398"/>
    </row>
    <row r="19" spans="1:15" ht="22.5" customHeight="1">
      <c r="A19" t="s">
        <v>21</v>
      </c>
      <c r="B19" s="15">
        <f t="shared" si="3"/>
        <v>12903</v>
      </c>
      <c r="C19" s="16">
        <f t="shared" si="0"/>
        <v>6.657173371306515</v>
      </c>
      <c r="D19" s="18">
        <v>5748</v>
      </c>
      <c r="E19" s="16">
        <f t="shared" si="1"/>
        <v>6.147133369694247</v>
      </c>
      <c r="F19" s="18">
        <v>7155</v>
      </c>
      <c r="G19" s="16">
        <f t="shared" si="2"/>
        <v>7.132603624618697</v>
      </c>
      <c r="H19" s="284"/>
      <c r="I19" s="397"/>
      <c r="J19" s="398"/>
      <c r="K19" s="398"/>
      <c r="L19"/>
      <c r="M19"/>
      <c r="N19"/>
      <c r="O19"/>
    </row>
    <row r="20" spans="1:15" ht="15" customHeight="1">
      <c r="A20" t="s">
        <v>22</v>
      </c>
      <c r="B20" s="15">
        <f t="shared" si="3"/>
        <v>10545</v>
      </c>
      <c r="C20" s="16">
        <f t="shared" si="0"/>
        <v>5.4405869333044405</v>
      </c>
      <c r="D20" s="18">
        <v>4354</v>
      </c>
      <c r="E20" s="16">
        <f t="shared" si="1"/>
        <v>4.656335889291711</v>
      </c>
      <c r="F20" s="18">
        <v>6191</v>
      </c>
      <c r="G20" s="16">
        <f t="shared" si="2"/>
        <v>6.171621109715494</v>
      </c>
      <c r="H20" s="284"/>
      <c r="I20" s="397"/>
      <c r="J20" s="398"/>
      <c r="K20" s="398"/>
      <c r="L20"/>
      <c r="M20"/>
      <c r="N20"/>
      <c r="O20"/>
    </row>
    <row r="21" spans="1:15" ht="15" customHeight="1">
      <c r="A21" t="s">
        <v>23</v>
      </c>
      <c r="B21" s="15">
        <f t="shared" si="3"/>
        <v>7859</v>
      </c>
      <c r="C21" s="16">
        <f t="shared" si="0"/>
        <v>4.054772186708354</v>
      </c>
      <c r="D21" s="18">
        <v>2956</v>
      </c>
      <c r="E21" s="16">
        <f t="shared" si="1"/>
        <v>3.1612606542825668</v>
      </c>
      <c r="F21" s="18">
        <v>4903</v>
      </c>
      <c r="G21" s="16">
        <f t="shared" si="2"/>
        <v>4.887652770301254</v>
      </c>
      <c r="H21" s="284"/>
      <c r="I21" s="397"/>
      <c r="J21" s="398"/>
      <c r="K21" s="398"/>
      <c r="L21"/>
      <c r="M21"/>
      <c r="N21"/>
      <c r="O21"/>
    </row>
    <row r="22" spans="1:15" ht="15" customHeight="1">
      <c r="A22" t="s">
        <v>24</v>
      </c>
      <c r="B22" s="15">
        <f t="shared" si="3"/>
        <v>4153</v>
      </c>
      <c r="C22" s="16">
        <f t="shared" si="0"/>
        <v>2.142698675582109</v>
      </c>
      <c r="D22" s="18">
        <v>1390</v>
      </c>
      <c r="E22" s="16">
        <f t="shared" si="1"/>
        <v>1.4865197257959297</v>
      </c>
      <c r="F22" s="18">
        <v>2763</v>
      </c>
      <c r="G22" s="16">
        <f t="shared" si="2"/>
        <v>2.7543513368024404</v>
      </c>
      <c r="H22" s="284"/>
      <c r="I22" s="397"/>
      <c r="J22" s="398"/>
      <c r="K22" s="398"/>
      <c r="L22"/>
      <c r="M22"/>
      <c r="N22"/>
      <c r="O22"/>
    </row>
    <row r="23" spans="1:15" ht="15" customHeight="1">
      <c r="A23" s="20" t="s">
        <v>25</v>
      </c>
      <c r="B23" s="21">
        <f t="shared" si="3"/>
        <v>2037</v>
      </c>
      <c r="C23" s="22">
        <f t="shared" si="0"/>
        <v>1.0509697091646417</v>
      </c>
      <c r="D23" s="21">
        <v>559</v>
      </c>
      <c r="E23" s="22">
        <f t="shared" si="1"/>
        <v>0.5978162062733271</v>
      </c>
      <c r="F23" s="21">
        <v>1478</v>
      </c>
      <c r="G23" s="22">
        <f t="shared" si="2"/>
        <v>1.4733736068744143</v>
      </c>
      <c r="H23" s="284"/>
      <c r="I23" s="397"/>
      <c r="J23" s="398"/>
      <c r="K23" s="398"/>
      <c r="L23"/>
      <c r="M23"/>
      <c r="N23"/>
      <c r="O23"/>
    </row>
    <row r="24" spans="2:13" ht="30" customHeight="1">
      <c r="B24" s="17"/>
      <c r="C24" s="24"/>
      <c r="D24" s="24"/>
      <c r="E24" s="24"/>
      <c r="F24" s="24"/>
      <c r="G24" s="24"/>
      <c r="J24" s="282"/>
      <c r="K24" s="153"/>
      <c r="L24" s="155"/>
      <c r="M24" s="155"/>
    </row>
    <row r="25" spans="11:14" ht="15" customHeight="1">
      <c r="K25" s="145"/>
      <c r="L25" s="145" t="s">
        <v>1</v>
      </c>
      <c r="M25" s="145" t="s">
        <v>2</v>
      </c>
      <c r="N25" s="146"/>
    </row>
    <row r="26" spans="11:14" ht="15" customHeight="1">
      <c r="K26" s="147" t="s">
        <v>7</v>
      </c>
      <c r="L26" s="148">
        <f aca="true" t="shared" si="4" ref="L26:L44">-$D5</f>
        <v>-984</v>
      </c>
      <c r="M26" s="148">
        <f aca="true" t="shared" si="5" ref="M26:M44">$F5</f>
        <v>895</v>
      </c>
      <c r="N26" s="146"/>
    </row>
    <row r="27" spans="11:14" ht="15" customHeight="1">
      <c r="K27" s="147" t="s">
        <v>8</v>
      </c>
      <c r="L27" s="148">
        <f t="shared" si="4"/>
        <v>-1401</v>
      </c>
      <c r="M27" s="148">
        <f t="shared" si="5"/>
        <v>1260</v>
      </c>
      <c r="N27" s="146"/>
    </row>
    <row r="28" spans="11:14" ht="15" customHeight="1">
      <c r="K28" s="147" t="s">
        <v>9</v>
      </c>
      <c r="L28" s="148">
        <f t="shared" si="4"/>
        <v>-1848</v>
      </c>
      <c r="M28" s="148">
        <f t="shared" si="5"/>
        <v>1753</v>
      </c>
      <c r="N28" s="146"/>
    </row>
    <row r="29" spans="11:14" ht="15" customHeight="1">
      <c r="K29" s="147" t="s">
        <v>10</v>
      </c>
      <c r="L29" s="148">
        <f t="shared" si="4"/>
        <v>-2395</v>
      </c>
      <c r="M29" s="148">
        <f t="shared" si="5"/>
        <v>2263</v>
      </c>
      <c r="N29" s="146"/>
    </row>
    <row r="30" spans="11:14" ht="15" customHeight="1">
      <c r="K30" s="147" t="s">
        <v>11</v>
      </c>
      <c r="L30" s="148">
        <f t="shared" si="4"/>
        <v>-3425</v>
      </c>
      <c r="M30" s="148">
        <f t="shared" si="5"/>
        <v>3156</v>
      </c>
      <c r="N30" s="146"/>
    </row>
    <row r="31" spans="11:14" ht="15" customHeight="1">
      <c r="K31" s="149" t="s">
        <v>12</v>
      </c>
      <c r="L31" s="148">
        <f t="shared" si="4"/>
        <v>-5702</v>
      </c>
      <c r="M31" s="148">
        <f t="shared" si="5"/>
        <v>5533</v>
      </c>
      <c r="N31" s="146"/>
    </row>
    <row r="32" spans="11:14" ht="15" customHeight="1">
      <c r="K32" s="149" t="s">
        <v>13</v>
      </c>
      <c r="L32" s="148">
        <f t="shared" si="4"/>
        <v>-7904</v>
      </c>
      <c r="M32" s="148">
        <f t="shared" si="5"/>
        <v>7163</v>
      </c>
      <c r="N32" s="146"/>
    </row>
    <row r="33" spans="11:14" ht="15" customHeight="1">
      <c r="K33" s="149" t="s">
        <v>14</v>
      </c>
      <c r="L33" s="148">
        <f t="shared" si="4"/>
        <v>-8108</v>
      </c>
      <c r="M33" s="148">
        <f t="shared" si="5"/>
        <v>7989</v>
      </c>
      <c r="N33" s="146"/>
    </row>
    <row r="34" spans="11:14" ht="15" customHeight="1">
      <c r="K34" s="149" t="s">
        <v>15</v>
      </c>
      <c r="L34" s="148">
        <f t="shared" si="4"/>
        <v>-8738</v>
      </c>
      <c r="M34" s="148">
        <f t="shared" si="5"/>
        <v>8403</v>
      </c>
      <c r="N34" s="146"/>
    </row>
    <row r="35" spans="11:14" ht="15" customHeight="1">
      <c r="K35" s="149" t="s">
        <v>16</v>
      </c>
      <c r="L35" s="148">
        <f t="shared" si="4"/>
        <v>-8863</v>
      </c>
      <c r="M35" s="148">
        <f t="shared" si="5"/>
        <v>8833</v>
      </c>
      <c r="N35" s="146"/>
    </row>
    <row r="36" spans="10:14" ht="15" customHeight="1">
      <c r="J36" s="206"/>
      <c r="K36" s="149" t="s">
        <v>17</v>
      </c>
      <c r="L36" s="208">
        <f t="shared" si="4"/>
        <v>-8432</v>
      </c>
      <c r="M36" s="148">
        <f t="shared" si="5"/>
        <v>8425</v>
      </c>
      <c r="N36" s="146"/>
    </row>
    <row r="37" spans="10:14" ht="15" customHeight="1">
      <c r="J37" s="206"/>
      <c r="K37" s="149" t="s">
        <v>18</v>
      </c>
      <c r="L37" s="208">
        <f t="shared" si="4"/>
        <v>-7746</v>
      </c>
      <c r="M37" s="148">
        <f t="shared" si="5"/>
        <v>8080</v>
      </c>
      <c r="N37" s="146"/>
    </row>
    <row r="38" spans="10:14" ht="15" customHeight="1">
      <c r="J38" s="206"/>
      <c r="K38" s="149" t="s">
        <v>19</v>
      </c>
      <c r="L38" s="208">
        <f t="shared" si="4"/>
        <v>-7092</v>
      </c>
      <c r="M38" s="148">
        <f t="shared" si="5"/>
        <v>7761</v>
      </c>
      <c r="N38" s="146"/>
    </row>
    <row r="39" spans="10:14" ht="15" customHeight="1">
      <c r="J39" s="206"/>
      <c r="K39" s="149" t="s">
        <v>20</v>
      </c>
      <c r="L39" s="208">
        <f t="shared" si="4"/>
        <v>-5862</v>
      </c>
      <c r="M39" s="148">
        <f t="shared" si="5"/>
        <v>6310</v>
      </c>
      <c r="N39" s="146"/>
    </row>
    <row r="40" spans="10:14" ht="15" customHeight="1">
      <c r="J40" s="206"/>
      <c r="K40" s="149" t="s">
        <v>21</v>
      </c>
      <c r="L40" s="208">
        <f t="shared" si="4"/>
        <v>-5748</v>
      </c>
      <c r="M40" s="148">
        <f t="shared" si="5"/>
        <v>7155</v>
      </c>
      <c r="N40" s="146"/>
    </row>
    <row r="41" spans="10:13" ht="15" customHeight="1">
      <c r="J41" s="206"/>
      <c r="K41" s="149" t="s">
        <v>22</v>
      </c>
      <c r="L41" s="208">
        <f t="shared" si="4"/>
        <v>-4354</v>
      </c>
      <c r="M41" s="148">
        <f t="shared" si="5"/>
        <v>6191</v>
      </c>
    </row>
    <row r="42" spans="10:13" ht="15" customHeight="1">
      <c r="J42" s="206"/>
      <c r="K42" s="149" t="s">
        <v>23</v>
      </c>
      <c r="L42" s="208">
        <f t="shared" si="4"/>
        <v>-2956</v>
      </c>
      <c r="M42" s="148">
        <f t="shared" si="5"/>
        <v>4903</v>
      </c>
    </row>
    <row r="43" spans="10:13" ht="15" customHeight="1">
      <c r="J43" s="206"/>
      <c r="K43" s="149" t="s">
        <v>24</v>
      </c>
      <c r="L43" s="208">
        <f t="shared" si="4"/>
        <v>-1390</v>
      </c>
      <c r="M43" s="148">
        <f t="shared" si="5"/>
        <v>2763</v>
      </c>
    </row>
    <row r="44" spans="10:13" ht="11.25">
      <c r="J44" s="206"/>
      <c r="K44" s="150" t="s">
        <v>25</v>
      </c>
      <c r="L44" s="208">
        <f t="shared" si="4"/>
        <v>-559</v>
      </c>
      <c r="M44" s="148">
        <f t="shared" si="5"/>
        <v>1478</v>
      </c>
    </row>
    <row r="45" spans="10:13" ht="11.25">
      <c r="J45" s="206"/>
      <c r="K45" s="149"/>
      <c r="L45" s="149"/>
      <c r="M45" s="145"/>
    </row>
    <row r="46" spans="11:13" ht="11.25">
      <c r="K46" s="145"/>
      <c r="L46" s="145"/>
      <c r="M46" s="145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300" verticalDpi="3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</cols>
  <sheetData>
    <row r="1" spans="1:7" s="2" customFormat="1" ht="39.75" customHeight="1">
      <c r="A1" s="385" t="s">
        <v>413</v>
      </c>
      <c r="B1" s="386"/>
      <c r="C1" s="386"/>
      <c r="D1" s="386"/>
      <c r="E1" s="386"/>
      <c r="F1" s="386"/>
      <c r="G1" s="386"/>
    </row>
    <row r="2" spans="1:7" s="32" customFormat="1" ht="18" customHeight="1">
      <c r="A2" s="9" t="s">
        <v>26</v>
      </c>
      <c r="B2" s="1"/>
      <c r="C2" s="1"/>
      <c r="D2" s="1"/>
      <c r="E2" s="1"/>
      <c r="F2" s="1"/>
      <c r="G2" s="1"/>
    </row>
    <row r="3" spans="1:7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193821</v>
      </c>
      <c r="C5" s="102">
        <f aca="true" t="shared" si="0" ref="C5:C38">B5/$B$5*100</f>
        <v>100</v>
      </c>
      <c r="D5" s="102">
        <f>SUM(D6:D38)</f>
        <v>93507</v>
      </c>
      <c r="E5" s="102">
        <f aca="true" t="shared" si="1" ref="E5:E38">D5/$D$5*100</f>
        <v>100</v>
      </c>
      <c r="F5" s="102">
        <f>SUM(F6:F38)</f>
        <v>100314</v>
      </c>
      <c r="G5" s="102">
        <f aca="true" t="shared" si="2" ref="G5:G38">F5/$F$5*100</f>
        <v>100</v>
      </c>
    </row>
    <row r="6" spans="1:7" s="13" customFormat="1" ht="15" customHeight="1">
      <c r="A6" s="105" t="s">
        <v>94</v>
      </c>
      <c r="B6" s="106">
        <f>D6+F6</f>
        <v>3279</v>
      </c>
      <c r="C6" s="107">
        <f t="shared" si="0"/>
        <v>1.6917671459748942</v>
      </c>
      <c r="D6" s="106">
        <v>1781</v>
      </c>
      <c r="E6" s="108">
        <f t="shared" si="1"/>
        <v>1.9046702385917633</v>
      </c>
      <c r="F6" s="106">
        <v>1498</v>
      </c>
      <c r="G6" s="108">
        <f t="shared" si="2"/>
        <v>1.4933110034491694</v>
      </c>
    </row>
    <row r="7" spans="1:7" ht="15" customHeight="1">
      <c r="A7" s="105" t="s">
        <v>95</v>
      </c>
      <c r="B7" s="106">
        <f aca="true" t="shared" si="3" ref="B7:B38">D7+F7</f>
        <v>1892</v>
      </c>
      <c r="C7" s="107">
        <f t="shared" si="0"/>
        <v>0.9761584142069228</v>
      </c>
      <c r="D7" s="106">
        <v>968</v>
      </c>
      <c r="E7" s="108">
        <f t="shared" si="1"/>
        <v>1.0352166147988922</v>
      </c>
      <c r="F7" s="106">
        <v>924</v>
      </c>
      <c r="G7" s="108">
        <f t="shared" si="2"/>
        <v>0.9211077217536935</v>
      </c>
    </row>
    <row r="8" spans="1:7" ht="15" customHeight="1">
      <c r="A8" s="105" t="s">
        <v>96</v>
      </c>
      <c r="B8" s="106">
        <f t="shared" si="3"/>
        <v>1121</v>
      </c>
      <c r="C8" s="107">
        <f t="shared" si="0"/>
        <v>0.5783687010179496</v>
      </c>
      <c r="D8" s="106">
        <v>592</v>
      </c>
      <c r="E8" s="108">
        <f t="shared" si="1"/>
        <v>0.6331076817778348</v>
      </c>
      <c r="F8" s="106">
        <v>529</v>
      </c>
      <c r="G8" s="108">
        <f t="shared" si="2"/>
        <v>0.5273441394022769</v>
      </c>
    </row>
    <row r="9" spans="1:7" ht="15" customHeight="1">
      <c r="A9" s="105" t="s">
        <v>97</v>
      </c>
      <c r="B9" s="106">
        <f t="shared" si="3"/>
        <v>2617</v>
      </c>
      <c r="C9" s="107">
        <f t="shared" si="0"/>
        <v>1.3502148889955166</v>
      </c>
      <c r="D9" s="106">
        <v>1380</v>
      </c>
      <c r="E9" s="108">
        <f t="shared" si="1"/>
        <v>1.4758253392794123</v>
      </c>
      <c r="F9" s="106">
        <v>1237</v>
      </c>
      <c r="G9" s="108">
        <f t="shared" si="2"/>
        <v>1.2331279781486133</v>
      </c>
    </row>
    <row r="10" spans="1:7" ht="15" customHeight="1">
      <c r="A10" s="105" t="s">
        <v>98</v>
      </c>
      <c r="B10" s="106">
        <f t="shared" si="3"/>
        <v>2595</v>
      </c>
      <c r="C10" s="107">
        <f t="shared" si="0"/>
        <v>1.338864209760552</v>
      </c>
      <c r="D10" s="106">
        <v>1264</v>
      </c>
      <c r="E10" s="108">
        <f t="shared" si="1"/>
        <v>1.3517704556878094</v>
      </c>
      <c r="F10" s="106">
        <v>1331</v>
      </c>
      <c r="G10" s="108">
        <f t="shared" si="2"/>
        <v>1.3268337420499632</v>
      </c>
    </row>
    <row r="11" spans="1:7" s="109" customFormat="1" ht="19.5" customHeight="1">
      <c r="A11" s="74" t="s">
        <v>99</v>
      </c>
      <c r="B11" s="106">
        <f t="shared" si="3"/>
        <v>8145</v>
      </c>
      <c r="C11" s="108">
        <f t="shared" si="0"/>
        <v>4.20233101676289</v>
      </c>
      <c r="D11" s="106">
        <v>4131</v>
      </c>
      <c r="E11" s="108">
        <f t="shared" si="1"/>
        <v>4.417851069973371</v>
      </c>
      <c r="F11" s="106">
        <v>4014</v>
      </c>
      <c r="G11" s="108">
        <f t="shared" si="2"/>
        <v>4.001435492553383</v>
      </c>
    </row>
    <row r="12" spans="1:7" s="13" customFormat="1" ht="15" customHeight="1">
      <c r="A12" s="105" t="s">
        <v>100</v>
      </c>
      <c r="B12" s="106">
        <f t="shared" si="3"/>
        <v>3544</v>
      </c>
      <c r="C12" s="107">
        <f t="shared" si="0"/>
        <v>1.8284912367596904</v>
      </c>
      <c r="D12" s="106">
        <v>1744</v>
      </c>
      <c r="E12" s="108">
        <f t="shared" si="1"/>
        <v>1.8651010084806483</v>
      </c>
      <c r="F12" s="106">
        <v>1800</v>
      </c>
      <c r="G12" s="108">
        <f t="shared" si="2"/>
        <v>1.794365691727974</v>
      </c>
    </row>
    <row r="13" spans="1:7" ht="15" customHeight="1">
      <c r="A13" s="105" t="s">
        <v>101</v>
      </c>
      <c r="B13" s="106">
        <f t="shared" si="3"/>
        <v>3813</v>
      </c>
      <c r="C13" s="107">
        <f t="shared" si="0"/>
        <v>1.9672790874053894</v>
      </c>
      <c r="D13" s="106">
        <v>1850</v>
      </c>
      <c r="E13" s="108">
        <f t="shared" si="1"/>
        <v>1.9784615055557337</v>
      </c>
      <c r="F13" s="106">
        <v>1963</v>
      </c>
      <c r="G13" s="108">
        <f t="shared" si="2"/>
        <v>1.9568554738122295</v>
      </c>
    </row>
    <row r="14" spans="1:7" ht="15" customHeight="1">
      <c r="A14" s="105" t="s">
        <v>102</v>
      </c>
      <c r="B14" s="106">
        <f t="shared" si="3"/>
        <v>4496</v>
      </c>
      <c r="C14" s="107">
        <f t="shared" si="0"/>
        <v>2.3196660836545058</v>
      </c>
      <c r="D14" s="106">
        <v>2205</v>
      </c>
      <c r="E14" s="108">
        <f t="shared" si="1"/>
        <v>2.3581122268921044</v>
      </c>
      <c r="F14" s="106">
        <v>2291</v>
      </c>
      <c r="G14" s="108">
        <f t="shared" si="2"/>
        <v>2.283828777638216</v>
      </c>
    </row>
    <row r="15" spans="1:7" ht="15" customHeight="1">
      <c r="A15" s="105" t="s">
        <v>103</v>
      </c>
      <c r="B15" s="106">
        <f t="shared" si="3"/>
        <v>2011</v>
      </c>
      <c r="C15" s="107">
        <f t="shared" si="0"/>
        <v>1.037555270068775</v>
      </c>
      <c r="D15" s="106">
        <v>987</v>
      </c>
      <c r="E15" s="108">
        <f t="shared" si="1"/>
        <v>1.0555359491802754</v>
      </c>
      <c r="F15" s="106">
        <v>1024</v>
      </c>
      <c r="G15" s="108">
        <f t="shared" si="2"/>
        <v>1.0207947046274697</v>
      </c>
    </row>
    <row r="16" spans="1:7" ht="15" customHeight="1">
      <c r="A16" s="105" t="s">
        <v>104</v>
      </c>
      <c r="B16" s="106">
        <f t="shared" si="3"/>
        <v>5494</v>
      </c>
      <c r="C16" s="107">
        <f t="shared" si="0"/>
        <v>2.834574168949701</v>
      </c>
      <c r="D16" s="106">
        <v>2737</v>
      </c>
      <c r="E16" s="108">
        <f t="shared" si="1"/>
        <v>2.9270535895708343</v>
      </c>
      <c r="F16" s="106">
        <v>2757</v>
      </c>
      <c r="G16" s="108">
        <f t="shared" si="2"/>
        <v>2.7483701178300137</v>
      </c>
    </row>
    <row r="17" spans="1:7" s="109" customFormat="1" ht="19.5" customHeight="1">
      <c r="A17" s="74" t="s">
        <v>105</v>
      </c>
      <c r="B17" s="106">
        <f t="shared" si="3"/>
        <v>2870</v>
      </c>
      <c r="C17" s="108">
        <f t="shared" si="0"/>
        <v>1.480747700197605</v>
      </c>
      <c r="D17" s="106">
        <v>1413</v>
      </c>
      <c r="E17" s="108">
        <f t="shared" si="1"/>
        <v>1.5111168147839198</v>
      </c>
      <c r="F17" s="106">
        <v>1457</v>
      </c>
      <c r="G17" s="108">
        <f t="shared" si="2"/>
        <v>1.4524393404709213</v>
      </c>
    </row>
    <row r="18" spans="1:7" s="13" customFormat="1" ht="15" customHeight="1">
      <c r="A18" s="105" t="s">
        <v>106</v>
      </c>
      <c r="B18" s="106">
        <f t="shared" si="3"/>
        <v>1173</v>
      </c>
      <c r="C18" s="107">
        <f t="shared" si="0"/>
        <v>0.6051975792096832</v>
      </c>
      <c r="D18" s="106">
        <v>553</v>
      </c>
      <c r="E18" s="108">
        <f t="shared" si="1"/>
        <v>0.5913995743634166</v>
      </c>
      <c r="F18" s="106">
        <v>620</v>
      </c>
      <c r="G18" s="108">
        <f t="shared" si="2"/>
        <v>0.6180592938174133</v>
      </c>
    </row>
    <row r="19" spans="1:7" ht="15" customHeight="1">
      <c r="A19" s="105" t="s">
        <v>107</v>
      </c>
      <c r="B19" s="106">
        <f t="shared" si="3"/>
        <v>412</v>
      </c>
      <c r="C19" s="107">
        <f t="shared" si="0"/>
        <v>0.21256726567296627</v>
      </c>
      <c r="D19" s="106">
        <v>211</v>
      </c>
      <c r="E19" s="108">
        <f t="shared" si="1"/>
        <v>0.2256515554985188</v>
      </c>
      <c r="F19" s="106">
        <v>201</v>
      </c>
      <c r="G19" s="108">
        <f t="shared" si="2"/>
        <v>0.20037083557629046</v>
      </c>
    </row>
    <row r="20" spans="1:7" ht="15" customHeight="1">
      <c r="A20" s="105" t="s">
        <v>108</v>
      </c>
      <c r="B20" s="106">
        <f t="shared" si="3"/>
        <v>2739</v>
      </c>
      <c r="C20" s="107">
        <f t="shared" si="0"/>
        <v>1.4131595647530453</v>
      </c>
      <c r="D20" s="106">
        <v>1389</v>
      </c>
      <c r="E20" s="108">
        <f t="shared" si="1"/>
        <v>1.4854502871442778</v>
      </c>
      <c r="F20" s="106">
        <v>1350</v>
      </c>
      <c r="G20" s="108">
        <f t="shared" si="2"/>
        <v>1.3457742687959806</v>
      </c>
    </row>
    <row r="21" spans="1:7" ht="15" customHeight="1">
      <c r="A21" s="105" t="s">
        <v>109</v>
      </c>
      <c r="B21" s="106">
        <f t="shared" si="3"/>
        <v>2291</v>
      </c>
      <c r="C21" s="107">
        <f t="shared" si="0"/>
        <v>1.182018460331956</v>
      </c>
      <c r="D21" s="106">
        <v>1149</v>
      </c>
      <c r="E21" s="108">
        <f t="shared" si="1"/>
        <v>1.2287850107478584</v>
      </c>
      <c r="F21" s="106">
        <v>1142</v>
      </c>
      <c r="G21" s="108">
        <f t="shared" si="2"/>
        <v>1.138425344418526</v>
      </c>
    </row>
    <row r="22" spans="1:7" ht="15" customHeight="1">
      <c r="A22" s="105" t="s">
        <v>110</v>
      </c>
      <c r="B22" s="106">
        <f t="shared" si="3"/>
        <v>119094</v>
      </c>
      <c r="C22" s="107">
        <f t="shared" si="0"/>
        <v>61.44535421858313</v>
      </c>
      <c r="D22" s="106">
        <v>55931</v>
      </c>
      <c r="E22" s="108">
        <f t="shared" si="1"/>
        <v>59.81477322553391</v>
      </c>
      <c r="F22" s="106">
        <v>63163</v>
      </c>
      <c r="G22" s="108">
        <f t="shared" si="2"/>
        <v>62.96528899256335</v>
      </c>
    </row>
    <row r="23" spans="1:7" s="109" customFormat="1" ht="19.5" customHeight="1">
      <c r="A23" s="74" t="s">
        <v>111</v>
      </c>
      <c r="B23" s="106">
        <f t="shared" si="3"/>
        <v>880</v>
      </c>
      <c r="C23" s="108">
        <f t="shared" si="0"/>
        <v>0.4540271693985688</v>
      </c>
      <c r="D23" s="106">
        <v>461</v>
      </c>
      <c r="E23" s="108">
        <f t="shared" si="1"/>
        <v>0.49301121841145584</v>
      </c>
      <c r="F23" s="106">
        <v>419</v>
      </c>
      <c r="G23" s="108">
        <f t="shared" si="2"/>
        <v>0.4176884582411229</v>
      </c>
    </row>
    <row r="24" spans="1:7" s="13" customFormat="1" ht="15" customHeight="1">
      <c r="A24" s="105" t="s">
        <v>112</v>
      </c>
      <c r="B24" s="106">
        <f t="shared" si="3"/>
        <v>1698</v>
      </c>
      <c r="C24" s="107">
        <f t="shared" si="0"/>
        <v>0.8760660609531475</v>
      </c>
      <c r="D24" s="106">
        <v>821</v>
      </c>
      <c r="E24" s="108">
        <f t="shared" si="1"/>
        <v>0.8780091330060851</v>
      </c>
      <c r="F24" s="106">
        <v>877</v>
      </c>
      <c r="G24" s="108">
        <f t="shared" si="2"/>
        <v>0.8742548398030184</v>
      </c>
    </row>
    <row r="25" spans="1:7" ht="15" customHeight="1">
      <c r="A25" s="105" t="s">
        <v>113</v>
      </c>
      <c r="B25" s="106">
        <f t="shared" si="3"/>
        <v>4484</v>
      </c>
      <c r="C25" s="107">
        <f t="shared" si="0"/>
        <v>2.3134748040717983</v>
      </c>
      <c r="D25" s="106">
        <v>2212</v>
      </c>
      <c r="E25" s="108">
        <f t="shared" si="1"/>
        <v>2.3655982974536665</v>
      </c>
      <c r="F25" s="106">
        <v>2272</v>
      </c>
      <c r="G25" s="108">
        <f t="shared" si="2"/>
        <v>2.2648882508921986</v>
      </c>
    </row>
    <row r="26" spans="1:7" ht="15" customHeight="1">
      <c r="A26" s="105" t="s">
        <v>114</v>
      </c>
      <c r="B26" s="106">
        <f t="shared" si="3"/>
        <v>552</v>
      </c>
      <c r="C26" s="107">
        <f t="shared" si="0"/>
        <v>0.2847988608045568</v>
      </c>
      <c r="D26" s="106">
        <v>282</v>
      </c>
      <c r="E26" s="108">
        <f t="shared" si="1"/>
        <v>0.30158169976579297</v>
      </c>
      <c r="F26" s="106">
        <v>270</v>
      </c>
      <c r="G26" s="108">
        <f t="shared" si="2"/>
        <v>0.2691548537591961</v>
      </c>
    </row>
    <row r="27" spans="1:7" ht="15" customHeight="1">
      <c r="A27" s="105" t="s">
        <v>115</v>
      </c>
      <c r="B27" s="106">
        <f t="shared" si="3"/>
        <v>267</v>
      </c>
      <c r="C27" s="107">
        <f t="shared" si="0"/>
        <v>0.13775597071524756</v>
      </c>
      <c r="D27" s="106">
        <v>147</v>
      </c>
      <c r="E27" s="108">
        <f t="shared" si="1"/>
        <v>0.15720748179280697</v>
      </c>
      <c r="F27" s="106">
        <v>120</v>
      </c>
      <c r="G27" s="108">
        <f t="shared" si="2"/>
        <v>0.11962437944853162</v>
      </c>
    </row>
    <row r="28" spans="1:7" ht="15" customHeight="1">
      <c r="A28" s="105" t="s">
        <v>116</v>
      </c>
      <c r="B28" s="106">
        <f t="shared" si="3"/>
        <v>522</v>
      </c>
      <c r="C28" s="107">
        <f t="shared" si="0"/>
        <v>0.2693206618477874</v>
      </c>
      <c r="D28" s="106">
        <v>276</v>
      </c>
      <c r="E28" s="108">
        <f t="shared" si="1"/>
        <v>0.2951650678558825</v>
      </c>
      <c r="F28" s="106">
        <v>246</v>
      </c>
      <c r="G28" s="108">
        <f t="shared" si="2"/>
        <v>0.24522997786948977</v>
      </c>
    </row>
    <row r="29" spans="1:7" s="109" customFormat="1" ht="19.5" customHeight="1">
      <c r="A29" s="74" t="s">
        <v>117</v>
      </c>
      <c r="B29" s="106">
        <f t="shared" si="3"/>
        <v>393</v>
      </c>
      <c r="C29" s="108">
        <f t="shared" si="0"/>
        <v>0.202764406333679</v>
      </c>
      <c r="D29" s="106">
        <v>205</v>
      </c>
      <c r="E29" s="108">
        <f t="shared" si="1"/>
        <v>0.21923492358860833</v>
      </c>
      <c r="F29" s="106">
        <v>188</v>
      </c>
      <c r="G29" s="108">
        <f t="shared" si="2"/>
        <v>0.18741152780269954</v>
      </c>
    </row>
    <row r="30" spans="1:7" s="13" customFormat="1" ht="15" customHeight="1">
      <c r="A30" s="105" t="s">
        <v>118</v>
      </c>
      <c r="B30" s="106">
        <f t="shared" si="3"/>
        <v>894</v>
      </c>
      <c r="C30" s="107">
        <f t="shared" si="0"/>
        <v>0.46125032891172785</v>
      </c>
      <c r="D30" s="106">
        <v>435</v>
      </c>
      <c r="E30" s="108">
        <f t="shared" si="1"/>
        <v>0.4652058134685104</v>
      </c>
      <c r="F30" s="106">
        <v>459</v>
      </c>
      <c r="G30" s="108">
        <f t="shared" si="2"/>
        <v>0.45756325139063336</v>
      </c>
    </row>
    <row r="31" spans="1:7" ht="15" customHeight="1">
      <c r="A31" s="105" t="s">
        <v>119</v>
      </c>
      <c r="B31" s="106">
        <f t="shared" si="3"/>
        <v>1561</v>
      </c>
      <c r="C31" s="107">
        <f t="shared" si="0"/>
        <v>0.8053822857172339</v>
      </c>
      <c r="D31" s="106">
        <v>796</v>
      </c>
      <c r="E31" s="108">
        <f t="shared" si="1"/>
        <v>0.8512731667147914</v>
      </c>
      <c r="F31" s="106">
        <v>765</v>
      </c>
      <c r="G31" s="108">
        <f t="shared" si="2"/>
        <v>0.7626054189843889</v>
      </c>
    </row>
    <row r="32" spans="1:7" ht="15" customHeight="1">
      <c r="A32" s="105" t="s">
        <v>120</v>
      </c>
      <c r="B32" s="106">
        <f t="shared" si="3"/>
        <v>1825</v>
      </c>
      <c r="C32" s="107">
        <f t="shared" si="0"/>
        <v>0.9415904365368046</v>
      </c>
      <c r="D32" s="106">
        <v>906</v>
      </c>
      <c r="E32" s="108">
        <f t="shared" si="1"/>
        <v>0.9689114183964836</v>
      </c>
      <c r="F32" s="106">
        <v>919</v>
      </c>
      <c r="G32" s="108">
        <f t="shared" si="2"/>
        <v>0.9161233726100046</v>
      </c>
    </row>
    <row r="33" spans="1:7" ht="15" customHeight="1">
      <c r="A33" s="105" t="s">
        <v>121</v>
      </c>
      <c r="B33" s="106">
        <f t="shared" si="3"/>
        <v>3581</v>
      </c>
      <c r="C33" s="107">
        <f t="shared" si="0"/>
        <v>1.8475810154730394</v>
      </c>
      <c r="D33" s="106">
        <v>1789</v>
      </c>
      <c r="E33" s="108">
        <f t="shared" si="1"/>
        <v>1.9132257478049772</v>
      </c>
      <c r="F33" s="106">
        <v>1792</v>
      </c>
      <c r="G33" s="108">
        <f t="shared" si="2"/>
        <v>1.786390733098072</v>
      </c>
    </row>
    <row r="34" spans="1:7" ht="15" customHeight="1">
      <c r="A34" s="105" t="s">
        <v>122</v>
      </c>
      <c r="B34" s="106">
        <f t="shared" si="3"/>
        <v>5361</v>
      </c>
      <c r="C34" s="107">
        <f t="shared" si="0"/>
        <v>2.76595415357469</v>
      </c>
      <c r="D34" s="106">
        <v>2685</v>
      </c>
      <c r="E34" s="108">
        <f t="shared" si="1"/>
        <v>2.8714427796849433</v>
      </c>
      <c r="F34" s="106">
        <v>2676</v>
      </c>
      <c r="G34" s="108">
        <f t="shared" si="2"/>
        <v>2.667623661702255</v>
      </c>
    </row>
    <row r="35" spans="1:7" s="109" customFormat="1" ht="19.5" customHeight="1">
      <c r="A35" s="74" t="s">
        <v>123</v>
      </c>
      <c r="B35" s="106">
        <f t="shared" si="3"/>
        <v>523</v>
      </c>
      <c r="C35" s="108">
        <f t="shared" si="0"/>
        <v>0.26983660181301306</v>
      </c>
      <c r="D35" s="106">
        <v>272</v>
      </c>
      <c r="E35" s="108">
        <f t="shared" si="1"/>
        <v>0.2908873132492754</v>
      </c>
      <c r="F35" s="106">
        <v>251</v>
      </c>
      <c r="G35" s="108">
        <f t="shared" si="2"/>
        <v>0.25021432701317864</v>
      </c>
    </row>
    <row r="36" spans="1:9" s="13" customFormat="1" ht="15" customHeight="1">
      <c r="A36" s="105" t="s">
        <v>124</v>
      </c>
      <c r="B36" s="106">
        <f t="shared" si="3"/>
        <v>641</v>
      </c>
      <c r="C36" s="107">
        <f t="shared" si="0"/>
        <v>0.3307175177096393</v>
      </c>
      <c r="D36" s="106">
        <v>345</v>
      </c>
      <c r="E36" s="108">
        <f t="shared" si="1"/>
        <v>0.36895633481985307</v>
      </c>
      <c r="F36" s="106">
        <v>296</v>
      </c>
      <c r="G36" s="108">
        <f t="shared" si="2"/>
        <v>0.29507346930637796</v>
      </c>
      <c r="I36" s="139"/>
    </row>
    <row r="37" spans="1:9" ht="15" customHeight="1">
      <c r="A37" s="105" t="s">
        <v>125</v>
      </c>
      <c r="B37" s="106">
        <f t="shared" si="3"/>
        <v>1652</v>
      </c>
      <c r="C37" s="107">
        <f t="shared" si="0"/>
        <v>0.8523328225527679</v>
      </c>
      <c r="D37" s="106">
        <v>905</v>
      </c>
      <c r="E37" s="108">
        <f t="shared" si="1"/>
        <v>0.967841979744832</v>
      </c>
      <c r="F37" s="106">
        <v>747</v>
      </c>
      <c r="G37" s="108">
        <f t="shared" si="2"/>
        <v>0.7446617620671092</v>
      </c>
      <c r="I37" s="17"/>
    </row>
    <row r="38" spans="1:9" ht="15" customHeight="1">
      <c r="A38" s="110" t="s">
        <v>126</v>
      </c>
      <c r="B38" s="111">
        <f t="shared" si="3"/>
        <v>1401</v>
      </c>
      <c r="C38" s="112">
        <f t="shared" si="0"/>
        <v>0.7228318912811305</v>
      </c>
      <c r="D38" s="111">
        <v>685</v>
      </c>
      <c r="E38" s="112">
        <f t="shared" si="1"/>
        <v>0.7325654763814473</v>
      </c>
      <c r="F38" s="111">
        <v>716</v>
      </c>
      <c r="G38" s="112">
        <f t="shared" si="2"/>
        <v>0.7137587973762386</v>
      </c>
      <c r="I38" s="17"/>
    </row>
    <row r="39" spans="1:9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I39" s="109"/>
    </row>
    <row r="40" spans="1:9" s="13" customFormat="1" ht="15" customHeight="1">
      <c r="A40" s="114"/>
      <c r="B40" s="115"/>
      <c r="C40" s="116"/>
      <c r="D40" s="117"/>
      <c r="E40" s="117"/>
      <c r="F40" s="117"/>
      <c r="G40" s="117"/>
      <c r="I40" s="139"/>
    </row>
    <row r="41" spans="4:9" ht="15" customHeight="1">
      <c r="D41" s="23"/>
      <c r="F41" s="23"/>
      <c r="G41" s="54"/>
      <c r="I41" s="17"/>
    </row>
    <row r="42" spans="1:9" ht="15" customHeight="1">
      <c r="A42" s="17"/>
      <c r="B42" s="38"/>
      <c r="C42" s="24"/>
      <c r="D42" s="38"/>
      <c r="E42" s="24"/>
      <c r="F42" s="38"/>
      <c r="G42" s="24"/>
      <c r="I42" s="17"/>
    </row>
    <row r="43" spans="1:9" ht="15" customHeight="1">
      <c r="A43" s="17"/>
      <c r="B43" s="38"/>
      <c r="C43" s="24"/>
      <c r="D43" s="38"/>
      <c r="E43" s="24"/>
      <c r="F43" s="38"/>
      <c r="G43" s="24"/>
      <c r="I43" s="17"/>
    </row>
    <row r="44" spans="4:9" ht="15" customHeight="1">
      <c r="D44" s="23"/>
      <c r="F44" s="23"/>
      <c r="I44" s="17"/>
    </row>
    <row r="45" spans="4:9" ht="15" customHeight="1">
      <c r="D45" s="23"/>
      <c r="F45" s="23"/>
      <c r="I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33203125" style="0" bestFit="1" customWidth="1"/>
  </cols>
  <sheetData>
    <row r="1" spans="1:7" s="2" customFormat="1" ht="39.75" customHeight="1">
      <c r="A1" s="385" t="s">
        <v>413</v>
      </c>
      <c r="B1" s="386"/>
      <c r="C1" s="386"/>
      <c r="D1" s="386"/>
      <c r="E1" s="386"/>
      <c r="F1" s="386"/>
      <c r="G1" s="386"/>
    </row>
    <row r="2" spans="1:7" s="32" customFormat="1" ht="18" customHeight="1">
      <c r="A2" s="9" t="s">
        <v>40</v>
      </c>
      <c r="B2" s="1"/>
      <c r="C2" s="1"/>
      <c r="D2" s="1"/>
      <c r="E2" s="1"/>
      <c r="F2" s="1"/>
      <c r="G2" s="1"/>
    </row>
    <row r="3" spans="1:7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193821</v>
      </c>
      <c r="C5" s="119">
        <f aca="true" t="shared" si="0" ref="C5:C38">B5/$B5*100</f>
        <v>100</v>
      </c>
      <c r="D5" s="102">
        <f>SUM(D6:D38)</f>
        <v>93507</v>
      </c>
      <c r="E5" s="120">
        <f aca="true" t="shared" si="1" ref="E5:E38">D5/$B5*100</f>
        <v>48.243998328354515</v>
      </c>
      <c r="F5" s="102">
        <f>SUM(F6:F38)</f>
        <v>100314</v>
      </c>
      <c r="G5" s="120">
        <f aca="true" t="shared" si="2" ref="G5:G38">F5/$B5*100</f>
        <v>51.75600167164549</v>
      </c>
    </row>
    <row r="6" spans="1:7" s="13" customFormat="1" ht="15" customHeight="1">
      <c r="A6" s="105" t="s">
        <v>94</v>
      </c>
      <c r="B6" s="106">
        <f>D6+F6</f>
        <v>3279</v>
      </c>
      <c r="C6" s="121">
        <f t="shared" si="0"/>
        <v>100</v>
      </c>
      <c r="D6" s="106">
        <v>1781</v>
      </c>
      <c r="E6" s="108">
        <f t="shared" si="1"/>
        <v>54.31534004269595</v>
      </c>
      <c r="F6" s="106">
        <v>1498</v>
      </c>
      <c r="G6" s="108">
        <f t="shared" si="2"/>
        <v>45.684659957304056</v>
      </c>
    </row>
    <row r="7" spans="1:7" ht="15" customHeight="1">
      <c r="A7" s="105" t="s">
        <v>95</v>
      </c>
      <c r="B7" s="106">
        <f aca="true" t="shared" si="3" ref="B7:B38">D7+F7</f>
        <v>1892</v>
      </c>
      <c r="C7" s="121">
        <f t="shared" si="0"/>
        <v>100</v>
      </c>
      <c r="D7" s="106">
        <v>968</v>
      </c>
      <c r="E7" s="108">
        <f t="shared" si="1"/>
        <v>51.162790697674424</v>
      </c>
      <c r="F7" s="106">
        <v>924</v>
      </c>
      <c r="G7" s="108">
        <f t="shared" si="2"/>
        <v>48.837209302325576</v>
      </c>
    </row>
    <row r="8" spans="1:7" ht="15" customHeight="1">
      <c r="A8" s="105" t="s">
        <v>96</v>
      </c>
      <c r="B8" s="106">
        <f t="shared" si="3"/>
        <v>1121</v>
      </c>
      <c r="C8" s="121">
        <f t="shared" si="0"/>
        <v>100</v>
      </c>
      <c r="D8" s="106">
        <v>592</v>
      </c>
      <c r="E8" s="108">
        <f t="shared" si="1"/>
        <v>52.809991079393406</v>
      </c>
      <c r="F8" s="106">
        <v>529</v>
      </c>
      <c r="G8" s="108">
        <f t="shared" si="2"/>
        <v>47.1900089206066</v>
      </c>
    </row>
    <row r="9" spans="1:7" ht="15" customHeight="1">
      <c r="A9" s="105" t="s">
        <v>97</v>
      </c>
      <c r="B9" s="106">
        <f t="shared" si="3"/>
        <v>2617</v>
      </c>
      <c r="C9" s="121">
        <f t="shared" si="0"/>
        <v>100</v>
      </c>
      <c r="D9" s="106">
        <v>1380</v>
      </c>
      <c r="E9" s="108">
        <f t="shared" si="1"/>
        <v>52.73213603362629</v>
      </c>
      <c r="F9" s="106">
        <v>1237</v>
      </c>
      <c r="G9" s="108">
        <f t="shared" si="2"/>
        <v>47.26786396637371</v>
      </c>
    </row>
    <row r="10" spans="1:7" ht="15" customHeight="1">
      <c r="A10" s="105" t="s">
        <v>98</v>
      </c>
      <c r="B10" s="106">
        <f t="shared" si="3"/>
        <v>2595</v>
      </c>
      <c r="C10" s="121">
        <f t="shared" si="0"/>
        <v>100</v>
      </c>
      <c r="D10" s="106">
        <v>1264</v>
      </c>
      <c r="E10" s="108">
        <f t="shared" si="1"/>
        <v>48.70905587668594</v>
      </c>
      <c r="F10" s="106">
        <v>1331</v>
      </c>
      <c r="G10" s="108">
        <f t="shared" si="2"/>
        <v>51.29094412331406</v>
      </c>
    </row>
    <row r="11" spans="1:7" s="109" customFormat="1" ht="19.5" customHeight="1">
      <c r="A11" s="74" t="s">
        <v>99</v>
      </c>
      <c r="B11" s="106">
        <f t="shared" si="3"/>
        <v>8145</v>
      </c>
      <c r="C11" s="121">
        <f t="shared" si="0"/>
        <v>100</v>
      </c>
      <c r="D11" s="106">
        <v>4131</v>
      </c>
      <c r="E11" s="108">
        <f t="shared" si="1"/>
        <v>50.7182320441989</v>
      </c>
      <c r="F11" s="106">
        <v>4014</v>
      </c>
      <c r="G11" s="108">
        <f t="shared" si="2"/>
        <v>49.2817679558011</v>
      </c>
    </row>
    <row r="12" spans="1:7" s="13" customFormat="1" ht="15" customHeight="1">
      <c r="A12" s="105" t="s">
        <v>100</v>
      </c>
      <c r="B12" s="106">
        <f t="shared" si="3"/>
        <v>3544</v>
      </c>
      <c r="C12" s="121">
        <f t="shared" si="0"/>
        <v>100</v>
      </c>
      <c r="D12" s="106">
        <v>1744</v>
      </c>
      <c r="E12" s="108">
        <f t="shared" si="1"/>
        <v>49.20993227990971</v>
      </c>
      <c r="F12" s="106">
        <v>1800</v>
      </c>
      <c r="G12" s="108">
        <f t="shared" si="2"/>
        <v>50.79006772009029</v>
      </c>
    </row>
    <row r="13" spans="1:7" ht="15" customHeight="1">
      <c r="A13" s="105" t="s">
        <v>101</v>
      </c>
      <c r="B13" s="106">
        <f t="shared" si="3"/>
        <v>3813</v>
      </c>
      <c r="C13" s="121">
        <f t="shared" si="0"/>
        <v>100</v>
      </c>
      <c r="D13" s="106">
        <v>1850</v>
      </c>
      <c r="E13" s="108">
        <f t="shared" si="1"/>
        <v>48.518227117755046</v>
      </c>
      <c r="F13" s="106">
        <v>1963</v>
      </c>
      <c r="G13" s="108">
        <f t="shared" si="2"/>
        <v>51.48177288224495</v>
      </c>
    </row>
    <row r="14" spans="1:7" ht="15" customHeight="1">
      <c r="A14" s="105" t="s">
        <v>102</v>
      </c>
      <c r="B14" s="106">
        <f t="shared" si="3"/>
        <v>4496</v>
      </c>
      <c r="C14" s="121">
        <f t="shared" si="0"/>
        <v>100</v>
      </c>
      <c r="D14" s="106">
        <v>2205</v>
      </c>
      <c r="E14" s="108">
        <f t="shared" si="1"/>
        <v>49.04359430604982</v>
      </c>
      <c r="F14" s="106">
        <v>2291</v>
      </c>
      <c r="G14" s="108">
        <f t="shared" si="2"/>
        <v>50.95640569395018</v>
      </c>
    </row>
    <row r="15" spans="1:7" ht="15" customHeight="1">
      <c r="A15" s="105" t="s">
        <v>103</v>
      </c>
      <c r="B15" s="106">
        <f t="shared" si="3"/>
        <v>2011</v>
      </c>
      <c r="C15" s="121">
        <f t="shared" si="0"/>
        <v>100</v>
      </c>
      <c r="D15" s="106">
        <v>987</v>
      </c>
      <c r="E15" s="108">
        <f t="shared" si="1"/>
        <v>49.080059671805074</v>
      </c>
      <c r="F15" s="106">
        <v>1024</v>
      </c>
      <c r="G15" s="108">
        <f t="shared" si="2"/>
        <v>50.919940328194926</v>
      </c>
    </row>
    <row r="16" spans="1:7" ht="15" customHeight="1">
      <c r="A16" s="105" t="s">
        <v>104</v>
      </c>
      <c r="B16" s="106">
        <f t="shared" si="3"/>
        <v>5494</v>
      </c>
      <c r="C16" s="121">
        <f t="shared" si="0"/>
        <v>100</v>
      </c>
      <c r="D16" s="106">
        <v>2737</v>
      </c>
      <c r="E16" s="108">
        <f t="shared" si="1"/>
        <v>49.817983254459406</v>
      </c>
      <c r="F16" s="106">
        <v>2757</v>
      </c>
      <c r="G16" s="108">
        <f t="shared" si="2"/>
        <v>50.182016745540594</v>
      </c>
    </row>
    <row r="17" spans="1:7" s="109" customFormat="1" ht="19.5" customHeight="1">
      <c r="A17" s="74" t="s">
        <v>105</v>
      </c>
      <c r="B17" s="106">
        <f t="shared" si="3"/>
        <v>2870</v>
      </c>
      <c r="C17" s="121">
        <f t="shared" si="0"/>
        <v>100</v>
      </c>
      <c r="D17" s="106">
        <v>1413</v>
      </c>
      <c r="E17" s="108">
        <f t="shared" si="1"/>
        <v>49.23344947735192</v>
      </c>
      <c r="F17" s="106">
        <v>1457</v>
      </c>
      <c r="G17" s="108">
        <f t="shared" si="2"/>
        <v>50.76655052264808</v>
      </c>
    </row>
    <row r="18" spans="1:7" s="13" customFormat="1" ht="15" customHeight="1">
      <c r="A18" s="105" t="s">
        <v>106</v>
      </c>
      <c r="B18" s="106">
        <f t="shared" si="3"/>
        <v>1173</v>
      </c>
      <c r="C18" s="121">
        <f t="shared" si="0"/>
        <v>100</v>
      </c>
      <c r="D18" s="106">
        <v>553</v>
      </c>
      <c r="E18" s="108">
        <f t="shared" si="1"/>
        <v>47.14407502131287</v>
      </c>
      <c r="F18" s="106">
        <v>620</v>
      </c>
      <c r="G18" s="108">
        <f t="shared" si="2"/>
        <v>52.85592497868713</v>
      </c>
    </row>
    <row r="19" spans="1:7" ht="15" customHeight="1">
      <c r="A19" s="105" t="s">
        <v>107</v>
      </c>
      <c r="B19" s="106">
        <f t="shared" si="3"/>
        <v>412</v>
      </c>
      <c r="C19" s="121">
        <f t="shared" si="0"/>
        <v>100</v>
      </c>
      <c r="D19" s="106">
        <v>211</v>
      </c>
      <c r="E19" s="108">
        <f t="shared" si="1"/>
        <v>51.213592233009706</v>
      </c>
      <c r="F19" s="106">
        <v>201</v>
      </c>
      <c r="G19" s="108">
        <f t="shared" si="2"/>
        <v>48.786407766990294</v>
      </c>
    </row>
    <row r="20" spans="1:7" ht="15" customHeight="1">
      <c r="A20" s="105" t="s">
        <v>108</v>
      </c>
      <c r="B20" s="106">
        <f t="shared" si="3"/>
        <v>2739</v>
      </c>
      <c r="C20" s="121">
        <f t="shared" si="0"/>
        <v>100</v>
      </c>
      <c r="D20" s="106">
        <v>1389</v>
      </c>
      <c r="E20" s="108">
        <f t="shared" si="1"/>
        <v>50.71193866374589</v>
      </c>
      <c r="F20" s="106">
        <v>1350</v>
      </c>
      <c r="G20" s="108">
        <f t="shared" si="2"/>
        <v>49.28806133625411</v>
      </c>
    </row>
    <row r="21" spans="1:7" ht="15" customHeight="1">
      <c r="A21" s="105" t="s">
        <v>109</v>
      </c>
      <c r="B21" s="106">
        <f t="shared" si="3"/>
        <v>2291</v>
      </c>
      <c r="C21" s="121">
        <f t="shared" si="0"/>
        <v>100</v>
      </c>
      <c r="D21" s="106">
        <v>1149</v>
      </c>
      <c r="E21" s="108">
        <f t="shared" si="1"/>
        <v>50.152771715408115</v>
      </c>
      <c r="F21" s="106">
        <v>1142</v>
      </c>
      <c r="G21" s="108">
        <f t="shared" si="2"/>
        <v>49.847228284591885</v>
      </c>
    </row>
    <row r="22" spans="1:7" ht="15" customHeight="1">
      <c r="A22" s="105" t="s">
        <v>110</v>
      </c>
      <c r="B22" s="106">
        <f t="shared" si="3"/>
        <v>119094</v>
      </c>
      <c r="C22" s="121">
        <f t="shared" si="0"/>
        <v>100</v>
      </c>
      <c r="D22" s="106">
        <v>55931</v>
      </c>
      <c r="E22" s="108">
        <f t="shared" si="1"/>
        <v>46.96374292575612</v>
      </c>
      <c r="F22" s="106">
        <v>63163</v>
      </c>
      <c r="G22" s="108">
        <f t="shared" si="2"/>
        <v>53.03625707424388</v>
      </c>
    </row>
    <row r="23" spans="1:7" s="109" customFormat="1" ht="19.5" customHeight="1">
      <c r="A23" s="74" t="s">
        <v>111</v>
      </c>
      <c r="B23" s="106">
        <f t="shared" si="3"/>
        <v>880</v>
      </c>
      <c r="C23" s="121">
        <f t="shared" si="0"/>
        <v>100</v>
      </c>
      <c r="D23" s="106">
        <v>461</v>
      </c>
      <c r="E23" s="108">
        <f t="shared" si="1"/>
        <v>52.38636363636363</v>
      </c>
      <c r="F23" s="106">
        <v>419</v>
      </c>
      <c r="G23" s="108">
        <f t="shared" si="2"/>
        <v>47.61363636363637</v>
      </c>
    </row>
    <row r="24" spans="1:7" s="13" customFormat="1" ht="15" customHeight="1">
      <c r="A24" s="105" t="s">
        <v>112</v>
      </c>
      <c r="B24" s="106">
        <f t="shared" si="3"/>
        <v>1698</v>
      </c>
      <c r="C24" s="121">
        <f t="shared" si="0"/>
        <v>100</v>
      </c>
      <c r="D24" s="106">
        <v>821</v>
      </c>
      <c r="E24" s="108">
        <f t="shared" si="1"/>
        <v>48.351001177856304</v>
      </c>
      <c r="F24" s="106">
        <v>877</v>
      </c>
      <c r="G24" s="108">
        <f t="shared" si="2"/>
        <v>51.648998822143696</v>
      </c>
    </row>
    <row r="25" spans="1:7" ht="15" customHeight="1">
      <c r="A25" s="105" t="s">
        <v>113</v>
      </c>
      <c r="B25" s="106">
        <f t="shared" si="3"/>
        <v>4484</v>
      </c>
      <c r="C25" s="121">
        <f t="shared" si="0"/>
        <v>100</v>
      </c>
      <c r="D25" s="106">
        <v>2212</v>
      </c>
      <c r="E25" s="108">
        <f t="shared" si="1"/>
        <v>49.33095450490633</v>
      </c>
      <c r="F25" s="106">
        <v>2272</v>
      </c>
      <c r="G25" s="108">
        <f t="shared" si="2"/>
        <v>50.66904549509367</v>
      </c>
    </row>
    <row r="26" spans="1:7" ht="15" customHeight="1">
      <c r="A26" s="105" t="s">
        <v>114</v>
      </c>
      <c r="B26" s="106">
        <f t="shared" si="3"/>
        <v>552</v>
      </c>
      <c r="C26" s="121">
        <f t="shared" si="0"/>
        <v>100</v>
      </c>
      <c r="D26" s="106">
        <v>282</v>
      </c>
      <c r="E26" s="108">
        <f t="shared" si="1"/>
        <v>51.08695652173913</v>
      </c>
      <c r="F26" s="106">
        <v>270</v>
      </c>
      <c r="G26" s="108">
        <f t="shared" si="2"/>
        <v>48.91304347826087</v>
      </c>
    </row>
    <row r="27" spans="1:7" ht="15" customHeight="1">
      <c r="A27" s="105" t="s">
        <v>115</v>
      </c>
      <c r="B27" s="106">
        <f t="shared" si="3"/>
        <v>267</v>
      </c>
      <c r="C27" s="121">
        <f t="shared" si="0"/>
        <v>100</v>
      </c>
      <c r="D27" s="106">
        <v>147</v>
      </c>
      <c r="E27" s="108">
        <f t="shared" si="1"/>
        <v>55.0561797752809</v>
      </c>
      <c r="F27" s="106">
        <v>120</v>
      </c>
      <c r="G27" s="108">
        <f t="shared" si="2"/>
        <v>44.9438202247191</v>
      </c>
    </row>
    <row r="28" spans="1:7" ht="15" customHeight="1">
      <c r="A28" s="105" t="s">
        <v>116</v>
      </c>
      <c r="B28" s="106">
        <f t="shared" si="3"/>
        <v>522</v>
      </c>
      <c r="C28" s="121">
        <f t="shared" si="0"/>
        <v>100</v>
      </c>
      <c r="D28" s="106">
        <v>276</v>
      </c>
      <c r="E28" s="108">
        <f t="shared" si="1"/>
        <v>52.87356321839081</v>
      </c>
      <c r="F28" s="106">
        <v>246</v>
      </c>
      <c r="G28" s="108">
        <f t="shared" si="2"/>
        <v>47.12643678160919</v>
      </c>
    </row>
    <row r="29" spans="1:7" s="109" customFormat="1" ht="19.5" customHeight="1">
      <c r="A29" s="74" t="s">
        <v>117</v>
      </c>
      <c r="B29" s="106">
        <f t="shared" si="3"/>
        <v>393</v>
      </c>
      <c r="C29" s="121">
        <f t="shared" si="0"/>
        <v>100</v>
      </c>
      <c r="D29" s="106">
        <v>205</v>
      </c>
      <c r="E29" s="108">
        <f t="shared" si="1"/>
        <v>52.16284987277354</v>
      </c>
      <c r="F29" s="106">
        <v>188</v>
      </c>
      <c r="G29" s="108">
        <f t="shared" si="2"/>
        <v>47.837150127226465</v>
      </c>
    </row>
    <row r="30" spans="1:7" s="13" customFormat="1" ht="15" customHeight="1">
      <c r="A30" s="105" t="s">
        <v>118</v>
      </c>
      <c r="B30" s="106">
        <f t="shared" si="3"/>
        <v>894</v>
      </c>
      <c r="C30" s="121">
        <f t="shared" si="0"/>
        <v>100</v>
      </c>
      <c r="D30" s="106">
        <v>435</v>
      </c>
      <c r="E30" s="108">
        <f t="shared" si="1"/>
        <v>48.65771812080537</v>
      </c>
      <c r="F30" s="106">
        <v>459</v>
      </c>
      <c r="G30" s="108">
        <f t="shared" si="2"/>
        <v>51.34228187919463</v>
      </c>
    </row>
    <row r="31" spans="1:7" ht="15" customHeight="1">
      <c r="A31" s="105" t="s">
        <v>119</v>
      </c>
      <c r="B31" s="106">
        <f t="shared" si="3"/>
        <v>1561</v>
      </c>
      <c r="C31" s="121">
        <f t="shared" si="0"/>
        <v>100</v>
      </c>
      <c r="D31" s="106">
        <v>796</v>
      </c>
      <c r="E31" s="108">
        <f t="shared" si="1"/>
        <v>50.992953235105695</v>
      </c>
      <c r="F31" s="106">
        <v>765</v>
      </c>
      <c r="G31" s="108">
        <f t="shared" si="2"/>
        <v>49.0070467648943</v>
      </c>
    </row>
    <row r="32" spans="1:7" ht="15" customHeight="1">
      <c r="A32" s="105" t="s">
        <v>120</v>
      </c>
      <c r="B32" s="106">
        <f t="shared" si="3"/>
        <v>1825</v>
      </c>
      <c r="C32" s="121">
        <f t="shared" si="0"/>
        <v>100</v>
      </c>
      <c r="D32" s="106">
        <v>906</v>
      </c>
      <c r="E32" s="108">
        <f t="shared" si="1"/>
        <v>49.64383561643836</v>
      </c>
      <c r="F32" s="106">
        <v>919</v>
      </c>
      <c r="G32" s="108">
        <f t="shared" si="2"/>
        <v>50.35616438356164</v>
      </c>
    </row>
    <row r="33" spans="1:7" ht="15" customHeight="1">
      <c r="A33" s="105" t="s">
        <v>121</v>
      </c>
      <c r="B33" s="106">
        <f t="shared" si="3"/>
        <v>3581</v>
      </c>
      <c r="C33" s="121">
        <f t="shared" si="0"/>
        <v>100</v>
      </c>
      <c r="D33" s="106">
        <v>1789</v>
      </c>
      <c r="E33" s="108">
        <f t="shared" si="1"/>
        <v>49.95811225914549</v>
      </c>
      <c r="F33" s="106">
        <v>1792</v>
      </c>
      <c r="G33" s="108">
        <f t="shared" si="2"/>
        <v>50.041887740854506</v>
      </c>
    </row>
    <row r="34" spans="1:7" ht="15" customHeight="1">
      <c r="A34" s="105" t="s">
        <v>122</v>
      </c>
      <c r="B34" s="106">
        <f t="shared" si="3"/>
        <v>5361</v>
      </c>
      <c r="C34" s="121">
        <f t="shared" si="0"/>
        <v>100</v>
      </c>
      <c r="D34" s="106">
        <v>2685</v>
      </c>
      <c r="E34" s="108">
        <f t="shared" si="1"/>
        <v>50.08393956351427</v>
      </c>
      <c r="F34" s="106">
        <v>2676</v>
      </c>
      <c r="G34" s="108">
        <f t="shared" si="2"/>
        <v>49.91606043648573</v>
      </c>
    </row>
    <row r="35" spans="1:7" s="109" customFormat="1" ht="19.5" customHeight="1">
      <c r="A35" s="74" t="s">
        <v>123</v>
      </c>
      <c r="B35" s="106">
        <f t="shared" si="3"/>
        <v>523</v>
      </c>
      <c r="C35" s="121">
        <f t="shared" si="0"/>
        <v>100</v>
      </c>
      <c r="D35" s="106">
        <v>272</v>
      </c>
      <c r="E35" s="108">
        <f t="shared" si="1"/>
        <v>52.00764818355641</v>
      </c>
      <c r="F35" s="106">
        <v>251</v>
      </c>
      <c r="G35" s="108">
        <f t="shared" si="2"/>
        <v>47.992351816443595</v>
      </c>
    </row>
    <row r="36" spans="1:7" s="13" customFormat="1" ht="15" customHeight="1">
      <c r="A36" s="105" t="s">
        <v>124</v>
      </c>
      <c r="B36" s="106">
        <f t="shared" si="3"/>
        <v>641</v>
      </c>
      <c r="C36" s="121">
        <f t="shared" si="0"/>
        <v>100</v>
      </c>
      <c r="D36" s="106">
        <v>345</v>
      </c>
      <c r="E36" s="108">
        <f t="shared" si="1"/>
        <v>53.82215288611545</v>
      </c>
      <c r="F36" s="106">
        <v>296</v>
      </c>
      <c r="G36" s="108">
        <f t="shared" si="2"/>
        <v>46.17784711388456</v>
      </c>
    </row>
    <row r="37" spans="1:7" ht="15" customHeight="1">
      <c r="A37" s="105" t="s">
        <v>125</v>
      </c>
      <c r="B37" s="106">
        <f t="shared" si="3"/>
        <v>1652</v>
      </c>
      <c r="C37" s="121">
        <f t="shared" si="0"/>
        <v>100</v>
      </c>
      <c r="D37" s="106">
        <v>905</v>
      </c>
      <c r="E37" s="108">
        <f t="shared" si="1"/>
        <v>54.7820823244552</v>
      </c>
      <c r="F37" s="106">
        <v>747</v>
      </c>
      <c r="G37" s="108">
        <f t="shared" si="2"/>
        <v>45.2179176755448</v>
      </c>
    </row>
    <row r="38" spans="1:7" ht="15" customHeight="1">
      <c r="A38" s="110" t="s">
        <v>126</v>
      </c>
      <c r="B38" s="111">
        <f t="shared" si="3"/>
        <v>1401</v>
      </c>
      <c r="C38" s="122">
        <f t="shared" si="0"/>
        <v>100</v>
      </c>
      <c r="D38" s="111">
        <v>685</v>
      </c>
      <c r="E38" s="112">
        <f t="shared" si="1"/>
        <v>48.89364739471806</v>
      </c>
      <c r="F38" s="111">
        <v>716</v>
      </c>
      <c r="G38" s="112">
        <f t="shared" si="2"/>
        <v>51.10635260528195</v>
      </c>
    </row>
    <row r="39" spans="1:7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</row>
    <row r="40" spans="4:7" ht="15" customHeight="1">
      <c r="D40" s="23"/>
      <c r="F40" s="23"/>
      <c r="G40" s="54"/>
    </row>
    <row r="41" spans="1:7" ht="15" customHeight="1">
      <c r="A41" s="17"/>
      <c r="B41" s="38"/>
      <c r="C41" s="24"/>
      <c r="D41" s="38"/>
      <c r="E41" s="24"/>
      <c r="F41" s="38"/>
      <c r="G41" s="24"/>
    </row>
    <row r="42" spans="1:7" ht="15" customHeight="1">
      <c r="A42" s="17"/>
      <c r="B42" s="38"/>
      <c r="C42" s="24"/>
      <c r="D42" s="38"/>
      <c r="E42" s="24"/>
      <c r="F42" s="38"/>
      <c r="G42" s="24"/>
    </row>
    <row r="43" spans="4:9" ht="15" customHeight="1">
      <c r="D43" s="23"/>
      <c r="F43" s="23"/>
      <c r="H43" s="55"/>
      <c r="I43" s="23"/>
    </row>
    <row r="44" spans="4:9" ht="15" customHeight="1">
      <c r="D44" s="23"/>
      <c r="F44" s="23"/>
      <c r="H44" s="55"/>
      <c r="I44" s="23"/>
    </row>
    <row r="45" spans="4:8" ht="15" customHeight="1">
      <c r="D45" s="23"/>
      <c r="F45" s="23"/>
      <c r="H45" s="55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H36:L45"/>
  <sheetViews>
    <sheetView zoomScale="60" zoomScaleNormal="60" workbookViewId="0" topLeftCell="A1">
      <selection activeCell="A1" sqref="A1:IV16384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H36:L45"/>
  <sheetViews>
    <sheetView zoomScale="60" zoomScaleNormal="60" workbookViewId="0" topLeftCell="A1">
      <selection activeCell="A1" sqref="A1:IV16384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  <col min="14" max="14" width="8.66015625" style="0" bestFit="1" customWidth="1"/>
    <col min="15" max="16" width="5.83203125" style="0" bestFit="1" customWidth="1"/>
  </cols>
  <sheetData>
    <row r="1" spans="1:7" s="2" customFormat="1" ht="39.75" customHeight="1">
      <c r="A1" s="383" t="s">
        <v>412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15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63"/>
      <c r="J3" s="163"/>
      <c r="K3" s="163"/>
      <c r="L3" s="163"/>
      <c r="M3" s="163"/>
      <c r="N3" s="163"/>
      <c r="O3" s="163"/>
    </row>
    <row r="4" spans="1:15" s="13" customFormat="1" ht="15" customHeight="1">
      <c r="A4" s="11" t="s">
        <v>6</v>
      </c>
      <c r="B4" s="12">
        <f>D4+F4</f>
        <v>133519</v>
      </c>
      <c r="C4" s="12">
        <f aca="true" t="shared" si="0" ref="C4:C23">B4/B$4*100</f>
        <v>100</v>
      </c>
      <c r="D4" s="12">
        <f>SUM(D5:D23)</f>
        <v>72742</v>
      </c>
      <c r="E4" s="12">
        <f aca="true" t="shared" si="1" ref="E4:E23">D4/D$4*100</f>
        <v>100</v>
      </c>
      <c r="F4" s="12">
        <f>SUM(F5:F23)</f>
        <v>60777</v>
      </c>
      <c r="G4" s="279">
        <f aca="true" t="shared" si="2" ref="G4:G23">F4/F$4*100</f>
        <v>100</v>
      </c>
      <c r="H4" s="285"/>
      <c r="I4" s="285"/>
      <c r="J4" s="175"/>
      <c r="K4" s="118"/>
      <c r="L4" s="175"/>
      <c r="M4" s="175"/>
      <c r="N4" s="175"/>
      <c r="O4" s="118"/>
    </row>
    <row r="5" spans="1:13" ht="15" customHeight="1">
      <c r="A5" s="14" t="s">
        <v>7</v>
      </c>
      <c r="B5" s="15">
        <f>D5+F5</f>
        <v>2546</v>
      </c>
      <c r="C5" s="16">
        <f t="shared" si="0"/>
        <v>1.9068447187291695</v>
      </c>
      <c r="D5" s="15">
        <v>1227</v>
      </c>
      <c r="E5" s="16">
        <f t="shared" si="1"/>
        <v>1.686783426356163</v>
      </c>
      <c r="F5" s="15">
        <v>1319</v>
      </c>
      <c r="G5" s="16">
        <f t="shared" si="2"/>
        <v>2.1702288694736493</v>
      </c>
      <c r="H5" s="286"/>
      <c r="I5" s="157"/>
      <c r="J5" s="176"/>
      <c r="K5" s="176"/>
      <c r="L5" s="176"/>
      <c r="M5" s="157"/>
    </row>
    <row r="6" spans="1:13" ht="15" customHeight="1">
      <c r="A6" s="14" t="s">
        <v>8</v>
      </c>
      <c r="B6" s="15">
        <f aca="true" t="shared" si="3" ref="B6:B23">D6+F6</f>
        <v>6401</v>
      </c>
      <c r="C6" s="16">
        <f t="shared" si="0"/>
        <v>4.794074251604641</v>
      </c>
      <c r="D6" s="15">
        <v>3302</v>
      </c>
      <c r="E6" s="16">
        <f t="shared" si="1"/>
        <v>4.539330785515934</v>
      </c>
      <c r="F6" s="15">
        <v>3099</v>
      </c>
      <c r="G6" s="16">
        <f t="shared" si="2"/>
        <v>5.09896835974135</v>
      </c>
      <c r="H6" s="286"/>
      <c r="I6" s="157"/>
      <c r="J6" s="176"/>
      <c r="K6" s="176"/>
      <c r="L6" s="176"/>
      <c r="M6" s="157"/>
    </row>
    <row r="7" spans="1:13" ht="15" customHeight="1">
      <c r="A7" s="14" t="s">
        <v>9</v>
      </c>
      <c r="B7" s="15">
        <f t="shared" si="3"/>
        <v>6697</v>
      </c>
      <c r="C7" s="16">
        <f t="shared" si="0"/>
        <v>5.015765546476532</v>
      </c>
      <c r="D7" s="15">
        <v>3398</v>
      </c>
      <c r="E7" s="16">
        <f t="shared" si="1"/>
        <v>4.671304060927662</v>
      </c>
      <c r="F7" s="15">
        <v>3299</v>
      </c>
      <c r="G7" s="16">
        <f t="shared" si="2"/>
        <v>5.4280402125804175</v>
      </c>
      <c r="H7" s="286"/>
      <c r="I7" s="157"/>
      <c r="J7" s="176"/>
      <c r="K7" s="176"/>
      <c r="L7" s="176"/>
      <c r="M7" s="157"/>
    </row>
    <row r="8" spans="1:13" ht="15" customHeight="1">
      <c r="A8" s="14" t="s">
        <v>10</v>
      </c>
      <c r="B8" s="15">
        <f t="shared" si="3"/>
        <v>7931</v>
      </c>
      <c r="C8" s="16">
        <f t="shared" si="0"/>
        <v>5.93997857982759</v>
      </c>
      <c r="D8" s="15">
        <v>4028</v>
      </c>
      <c r="E8" s="16">
        <f t="shared" si="1"/>
        <v>5.537378680817135</v>
      </c>
      <c r="F8" s="15">
        <v>3903</v>
      </c>
      <c r="G8" s="16">
        <f t="shared" si="2"/>
        <v>6.4218372081544</v>
      </c>
      <c r="H8" s="286"/>
      <c r="I8" s="157"/>
      <c r="J8" s="176"/>
      <c r="K8" s="176"/>
      <c r="L8" s="176"/>
      <c r="M8" s="157"/>
    </row>
    <row r="9" spans="1:13" ht="22.5" customHeight="1">
      <c r="A9" s="17" t="s">
        <v>11</v>
      </c>
      <c r="B9" s="18">
        <f t="shared" si="3"/>
        <v>14017</v>
      </c>
      <c r="C9" s="16">
        <f t="shared" si="0"/>
        <v>10.498131352092212</v>
      </c>
      <c r="D9" s="18">
        <v>7194</v>
      </c>
      <c r="E9" s="16">
        <f t="shared" si="1"/>
        <v>9.88974732616645</v>
      </c>
      <c r="F9" s="18">
        <v>6823</v>
      </c>
      <c r="G9" s="16">
        <f t="shared" si="2"/>
        <v>11.226286259604784</v>
      </c>
      <c r="H9" s="286"/>
      <c r="I9" s="157"/>
      <c r="J9" s="176"/>
      <c r="K9" s="176"/>
      <c r="L9" s="176"/>
      <c r="M9" s="157"/>
    </row>
    <row r="10" spans="1:13" ht="15" customHeight="1">
      <c r="A10" s="17" t="s">
        <v>12</v>
      </c>
      <c r="B10" s="18">
        <f t="shared" si="3"/>
        <v>21155</v>
      </c>
      <c r="C10" s="16">
        <f t="shared" si="0"/>
        <v>15.844186969644769</v>
      </c>
      <c r="D10" s="18">
        <v>11644</v>
      </c>
      <c r="E10" s="16">
        <f t="shared" si="1"/>
        <v>16.007258530147645</v>
      </c>
      <c r="F10" s="18">
        <v>9511</v>
      </c>
      <c r="G10" s="16">
        <f t="shared" si="2"/>
        <v>15.64901196176185</v>
      </c>
      <c r="H10" s="286"/>
      <c r="I10" s="157"/>
      <c r="J10" s="176"/>
      <c r="K10" s="176"/>
      <c r="L10" s="176"/>
      <c r="M10" s="157"/>
    </row>
    <row r="11" spans="1:13" ht="15" customHeight="1">
      <c r="A11" s="17" t="s">
        <v>13</v>
      </c>
      <c r="B11" s="18">
        <f t="shared" si="3"/>
        <v>21144</v>
      </c>
      <c r="C11" s="16">
        <f t="shared" si="0"/>
        <v>15.8359484417948</v>
      </c>
      <c r="D11" s="18">
        <v>12257</v>
      </c>
      <c r="E11" s="16">
        <f t="shared" si="1"/>
        <v>16.84996288251629</v>
      </c>
      <c r="F11" s="18">
        <v>8887</v>
      </c>
      <c r="G11" s="16">
        <f t="shared" si="2"/>
        <v>14.62230778090396</v>
      </c>
      <c r="H11" s="286"/>
      <c r="I11" s="157"/>
      <c r="J11" s="176"/>
      <c r="K11" s="176"/>
      <c r="L11" s="176"/>
      <c r="M11" s="157"/>
    </row>
    <row r="12" spans="1:13" ht="15" customHeight="1">
      <c r="A12" s="17" t="s">
        <v>14</v>
      </c>
      <c r="B12" s="18">
        <f t="shared" si="3"/>
        <v>18412</v>
      </c>
      <c r="C12" s="16">
        <f t="shared" si="0"/>
        <v>13.78979770669343</v>
      </c>
      <c r="D12" s="18">
        <v>10859</v>
      </c>
      <c r="E12" s="16">
        <f t="shared" si="1"/>
        <v>14.928102059332984</v>
      </c>
      <c r="F12" s="18">
        <v>7553</v>
      </c>
      <c r="G12" s="16">
        <f t="shared" si="2"/>
        <v>12.427398522467382</v>
      </c>
      <c r="H12" s="286"/>
      <c r="I12" s="157"/>
      <c r="J12" s="176"/>
      <c r="K12" s="176"/>
      <c r="L12" s="176"/>
      <c r="M12" s="157"/>
    </row>
    <row r="13" spans="1:13" ht="15" customHeight="1">
      <c r="A13" s="17" t="s">
        <v>15</v>
      </c>
      <c r="B13" s="18">
        <f t="shared" si="3"/>
        <v>13009</v>
      </c>
      <c r="C13" s="16">
        <f t="shared" si="0"/>
        <v>9.74318261820415</v>
      </c>
      <c r="D13" s="18">
        <v>7509</v>
      </c>
      <c r="E13" s="16">
        <f t="shared" si="1"/>
        <v>10.322784636111187</v>
      </c>
      <c r="F13" s="18">
        <v>5500</v>
      </c>
      <c r="G13" s="16">
        <f t="shared" si="2"/>
        <v>9.049475953074355</v>
      </c>
      <c r="H13" s="286"/>
      <c r="I13" s="157"/>
      <c r="J13" s="176"/>
      <c r="K13" s="176"/>
      <c r="L13" s="176"/>
      <c r="M13" s="157"/>
    </row>
    <row r="14" spans="1:13" ht="22.5" customHeight="1">
      <c r="A14" s="17" t="s">
        <v>16</v>
      </c>
      <c r="B14" s="18">
        <f t="shared" si="3"/>
        <v>8785</v>
      </c>
      <c r="C14" s="16">
        <f t="shared" si="0"/>
        <v>6.579587923816087</v>
      </c>
      <c r="D14" s="18">
        <v>4812</v>
      </c>
      <c r="E14" s="16">
        <f t="shared" si="1"/>
        <v>6.6151604300129225</v>
      </c>
      <c r="F14" s="18">
        <v>3973</v>
      </c>
      <c r="G14" s="16">
        <f t="shared" si="2"/>
        <v>6.537012356648074</v>
      </c>
      <c r="H14" s="286"/>
      <c r="I14" s="157"/>
      <c r="J14" s="176"/>
      <c r="K14" s="176"/>
      <c r="L14" s="176"/>
      <c r="M14" s="157"/>
    </row>
    <row r="15" spans="1:13" ht="15" customHeight="1">
      <c r="A15" s="17" t="s">
        <v>17</v>
      </c>
      <c r="B15" s="18">
        <f t="shared" si="3"/>
        <v>5430</v>
      </c>
      <c r="C15" s="16">
        <f t="shared" si="0"/>
        <v>4.066836929575566</v>
      </c>
      <c r="D15" s="18">
        <v>2866</v>
      </c>
      <c r="E15" s="16">
        <f t="shared" si="1"/>
        <v>3.939952159687663</v>
      </c>
      <c r="F15" s="18">
        <v>2564</v>
      </c>
      <c r="G15" s="16">
        <f t="shared" si="2"/>
        <v>4.218701153396844</v>
      </c>
      <c r="H15" s="286"/>
      <c r="I15" s="157"/>
      <c r="J15" s="176"/>
      <c r="K15" s="176"/>
      <c r="L15" s="176"/>
      <c r="M15" s="157"/>
    </row>
    <row r="16" spans="1:13" ht="15" customHeight="1">
      <c r="A16" s="17" t="s">
        <v>18</v>
      </c>
      <c r="B16" s="18">
        <f t="shared" si="3"/>
        <v>3065</v>
      </c>
      <c r="C16" s="16">
        <f t="shared" si="0"/>
        <v>2.295553441832249</v>
      </c>
      <c r="D16" s="18">
        <v>1502</v>
      </c>
      <c r="E16" s="16">
        <f t="shared" si="1"/>
        <v>2.064831871546012</v>
      </c>
      <c r="F16" s="18">
        <v>1563</v>
      </c>
      <c r="G16" s="16">
        <f t="shared" si="2"/>
        <v>2.571696529937312</v>
      </c>
      <c r="H16" s="286"/>
      <c r="I16" s="157"/>
      <c r="J16" s="176"/>
      <c r="K16" s="176"/>
      <c r="L16" s="176"/>
      <c r="M16" s="157"/>
    </row>
    <row r="17" spans="1:13" ht="15" customHeight="1">
      <c r="A17" s="17" t="s">
        <v>19</v>
      </c>
      <c r="B17" s="18">
        <f t="shared" si="3"/>
        <v>1753</v>
      </c>
      <c r="C17" s="16">
        <f t="shared" si="0"/>
        <v>1.3129217564541376</v>
      </c>
      <c r="D17" s="18">
        <v>801</v>
      </c>
      <c r="E17" s="16">
        <f t="shared" si="1"/>
        <v>1.101152016716615</v>
      </c>
      <c r="F17" s="18">
        <v>952</v>
      </c>
      <c r="G17" s="16">
        <f t="shared" si="2"/>
        <v>1.5663820195139608</v>
      </c>
      <c r="H17" s="286"/>
      <c r="I17" s="157"/>
      <c r="J17" s="176"/>
      <c r="K17" s="176"/>
      <c r="L17" s="176"/>
      <c r="M17" s="157"/>
    </row>
    <row r="18" spans="1:13" s="19" customFormat="1" ht="15" customHeight="1">
      <c r="A18" s="17" t="s">
        <v>20</v>
      </c>
      <c r="B18" s="18">
        <f t="shared" si="3"/>
        <v>1173</v>
      </c>
      <c r="C18" s="16">
        <f t="shared" si="0"/>
        <v>0.8785266516375947</v>
      </c>
      <c r="D18" s="18">
        <v>542</v>
      </c>
      <c r="E18" s="16">
        <f t="shared" si="1"/>
        <v>0.7450991174287207</v>
      </c>
      <c r="F18" s="18">
        <v>631</v>
      </c>
      <c r="G18" s="16">
        <f t="shared" si="2"/>
        <v>1.0382216957072576</v>
      </c>
      <c r="H18" s="286"/>
      <c r="I18" s="28"/>
      <c r="J18" s="176"/>
      <c r="K18" s="176"/>
      <c r="L18" s="176"/>
      <c r="M18" s="28"/>
    </row>
    <row r="19" spans="1:13" ht="22.5" customHeight="1">
      <c r="A19" t="s">
        <v>21</v>
      </c>
      <c r="B19" s="18">
        <f t="shared" si="3"/>
        <v>805</v>
      </c>
      <c r="C19" s="16">
        <f t="shared" si="0"/>
        <v>0.6029104472022708</v>
      </c>
      <c r="D19" s="18">
        <v>336</v>
      </c>
      <c r="E19" s="16">
        <f t="shared" si="1"/>
        <v>0.46190646394105195</v>
      </c>
      <c r="F19" s="18">
        <v>469</v>
      </c>
      <c r="G19" s="16">
        <f t="shared" si="2"/>
        <v>0.7716734949076131</v>
      </c>
      <c r="H19" s="286"/>
      <c r="I19" s="157"/>
      <c r="J19" s="176"/>
      <c r="K19" s="176"/>
      <c r="L19" s="176"/>
      <c r="M19" s="157"/>
    </row>
    <row r="20" spans="1:13" ht="15" customHeight="1">
      <c r="A20" t="s">
        <v>22</v>
      </c>
      <c r="B20" s="18">
        <f t="shared" si="3"/>
        <v>577</v>
      </c>
      <c r="C20" s="16">
        <f t="shared" si="0"/>
        <v>0.43214823358473325</v>
      </c>
      <c r="D20" s="18">
        <v>243</v>
      </c>
      <c r="E20" s="16">
        <f t="shared" si="1"/>
        <v>0.33405735338593934</v>
      </c>
      <c r="F20" s="18">
        <v>334</v>
      </c>
      <c r="G20" s="16">
        <f t="shared" si="2"/>
        <v>0.5495499942412426</v>
      </c>
      <c r="H20" s="286"/>
      <c r="I20" s="157"/>
      <c r="J20" s="176"/>
      <c r="K20" s="176"/>
      <c r="L20" s="176"/>
      <c r="M20" s="157"/>
    </row>
    <row r="21" spans="1:15" ht="15" customHeight="1">
      <c r="A21" t="s">
        <v>23</v>
      </c>
      <c r="B21" s="18">
        <f t="shared" si="3"/>
        <v>367</v>
      </c>
      <c r="C21" s="16">
        <f t="shared" si="0"/>
        <v>0.2748672473580539</v>
      </c>
      <c r="D21" s="18">
        <v>129</v>
      </c>
      <c r="E21" s="16">
        <f t="shared" si="1"/>
        <v>0.177339088834511</v>
      </c>
      <c r="F21" s="18">
        <v>238</v>
      </c>
      <c r="G21" s="16">
        <f t="shared" si="2"/>
        <v>0.3915955048784902</v>
      </c>
      <c r="H21" s="286"/>
      <c r="I21" s="188"/>
      <c r="J21" s="188"/>
      <c r="K21" s="157"/>
      <c r="L21" s="176"/>
      <c r="M21" s="176"/>
      <c r="N21" s="176"/>
      <c r="O21" s="157"/>
    </row>
    <row r="22" spans="1:15" ht="15" customHeight="1">
      <c r="A22" t="s">
        <v>24</v>
      </c>
      <c r="B22" s="18">
        <f t="shared" si="3"/>
        <v>169</v>
      </c>
      <c r="C22" s="16">
        <f t="shared" si="0"/>
        <v>0.12657374605861338</v>
      </c>
      <c r="D22" s="18">
        <v>65</v>
      </c>
      <c r="E22" s="16">
        <f t="shared" si="1"/>
        <v>0.0893569052266916</v>
      </c>
      <c r="F22" s="18">
        <v>104</v>
      </c>
      <c r="G22" s="16">
        <f t="shared" si="2"/>
        <v>0.17111736347631507</v>
      </c>
      <c r="H22" s="286"/>
      <c r="I22" s="176"/>
      <c r="J22" s="176"/>
      <c r="K22" s="157"/>
      <c r="L22" s="176"/>
      <c r="M22" s="176"/>
      <c r="N22" s="176"/>
      <c r="O22" s="157"/>
    </row>
    <row r="23" spans="1:15" ht="15" customHeight="1">
      <c r="A23" s="20" t="s">
        <v>25</v>
      </c>
      <c r="B23" s="21">
        <f t="shared" si="3"/>
        <v>83</v>
      </c>
      <c r="C23" s="22">
        <f t="shared" si="0"/>
        <v>0.06216343741340184</v>
      </c>
      <c r="D23" s="21">
        <v>28</v>
      </c>
      <c r="E23" s="22">
        <f t="shared" si="1"/>
        <v>0.03849220532842099</v>
      </c>
      <c r="F23" s="21">
        <v>55</v>
      </c>
      <c r="G23" s="22">
        <f t="shared" si="2"/>
        <v>0.09049475953074354</v>
      </c>
      <c r="H23" s="286"/>
      <c r="I23" s="176"/>
      <c r="J23" s="177"/>
      <c r="K23" s="177"/>
      <c r="L23" s="176"/>
      <c r="M23" s="176"/>
      <c r="N23" s="176"/>
      <c r="O23" s="157"/>
    </row>
    <row r="24" spans="2:7" ht="30" customHeight="1">
      <c r="B24" s="17"/>
      <c r="C24" s="24"/>
      <c r="D24" s="24"/>
      <c r="E24" s="24"/>
      <c r="F24" s="24"/>
      <c r="G24" s="24"/>
    </row>
    <row r="25" spans="11:14" ht="15" customHeight="1">
      <c r="K25" s="19"/>
      <c r="L25" s="19" t="s">
        <v>1</v>
      </c>
      <c r="M25" s="19" t="s">
        <v>2</v>
      </c>
      <c r="N25" s="23"/>
    </row>
    <row r="26" spans="11:14" ht="15" customHeight="1">
      <c r="K26" s="25" t="s">
        <v>7</v>
      </c>
      <c r="L26" s="26">
        <f aca="true" t="shared" si="4" ref="L26:L44">-$D5</f>
        <v>-1227</v>
      </c>
      <c r="M26" s="26">
        <f aca="true" t="shared" si="5" ref="M26:M44">$F5</f>
        <v>1319</v>
      </c>
      <c r="N26" s="23"/>
    </row>
    <row r="27" spans="11:14" ht="15" customHeight="1">
      <c r="K27" s="25" t="s">
        <v>8</v>
      </c>
      <c r="L27" s="26">
        <f t="shared" si="4"/>
        <v>-3302</v>
      </c>
      <c r="M27" s="26">
        <f t="shared" si="5"/>
        <v>3099</v>
      </c>
      <c r="N27" s="23"/>
    </row>
    <row r="28" spans="11:14" ht="15" customHeight="1">
      <c r="K28" s="25" t="s">
        <v>9</v>
      </c>
      <c r="L28" s="26">
        <f t="shared" si="4"/>
        <v>-3398</v>
      </c>
      <c r="M28" s="26">
        <f t="shared" si="5"/>
        <v>3299</v>
      </c>
      <c r="N28" s="23"/>
    </row>
    <row r="29" spans="11:14" ht="15" customHeight="1">
      <c r="K29" s="25" t="s">
        <v>10</v>
      </c>
      <c r="L29" s="26">
        <f t="shared" si="4"/>
        <v>-4028</v>
      </c>
      <c r="M29" s="26">
        <f t="shared" si="5"/>
        <v>3903</v>
      </c>
      <c r="N29" s="23"/>
    </row>
    <row r="30" spans="11:14" ht="15" customHeight="1">
      <c r="K30" s="25" t="s">
        <v>11</v>
      </c>
      <c r="L30" s="26">
        <f t="shared" si="4"/>
        <v>-7194</v>
      </c>
      <c r="M30" s="26">
        <f t="shared" si="5"/>
        <v>6823</v>
      </c>
      <c r="N30" s="23"/>
    </row>
    <row r="31" spans="11:14" ht="15" customHeight="1">
      <c r="K31" s="27" t="s">
        <v>12</v>
      </c>
      <c r="L31" s="26">
        <f t="shared" si="4"/>
        <v>-11644</v>
      </c>
      <c r="M31" s="26">
        <f t="shared" si="5"/>
        <v>9511</v>
      </c>
      <c r="N31" s="23"/>
    </row>
    <row r="32" spans="11:14" ht="15" customHeight="1">
      <c r="K32" s="27" t="s">
        <v>13</v>
      </c>
      <c r="L32" s="26">
        <f t="shared" si="4"/>
        <v>-12257</v>
      </c>
      <c r="M32" s="26">
        <f t="shared" si="5"/>
        <v>8887</v>
      </c>
      <c r="N32" s="23"/>
    </row>
    <row r="33" spans="11:14" ht="15" customHeight="1">
      <c r="K33" s="27" t="s">
        <v>14</v>
      </c>
      <c r="L33" s="26">
        <f t="shared" si="4"/>
        <v>-10859</v>
      </c>
      <c r="M33" s="26">
        <f t="shared" si="5"/>
        <v>7553</v>
      </c>
      <c r="N33" s="23"/>
    </row>
    <row r="34" spans="11:14" ht="15" customHeight="1">
      <c r="K34" s="27" t="s">
        <v>15</v>
      </c>
      <c r="L34" s="26">
        <f t="shared" si="4"/>
        <v>-7509</v>
      </c>
      <c r="M34" s="26">
        <f t="shared" si="5"/>
        <v>5500</v>
      </c>
      <c r="N34" s="23"/>
    </row>
    <row r="35" spans="8:14" ht="15" customHeight="1">
      <c r="H35" s="17"/>
      <c r="I35" s="17"/>
      <c r="K35" s="27" t="s">
        <v>16</v>
      </c>
      <c r="L35" s="26">
        <f t="shared" si="4"/>
        <v>-4812</v>
      </c>
      <c r="M35" s="26">
        <f t="shared" si="5"/>
        <v>3973</v>
      </c>
      <c r="N35" s="23"/>
    </row>
    <row r="36" spans="8:14" ht="15" customHeight="1">
      <c r="H36" s="17"/>
      <c r="I36" s="17"/>
      <c r="J36" s="17"/>
      <c r="K36" s="27" t="s">
        <v>17</v>
      </c>
      <c r="L36" s="202">
        <f t="shared" si="4"/>
        <v>-2866</v>
      </c>
      <c r="M36" s="26">
        <f t="shared" si="5"/>
        <v>2564</v>
      </c>
      <c r="N36" s="23"/>
    </row>
    <row r="37" spans="8:14" ht="15" customHeight="1">
      <c r="H37" s="17"/>
      <c r="I37" s="17"/>
      <c r="J37" s="17"/>
      <c r="K37" s="27" t="s">
        <v>18</v>
      </c>
      <c r="L37" s="202">
        <f t="shared" si="4"/>
        <v>-1502</v>
      </c>
      <c r="M37" s="26">
        <f t="shared" si="5"/>
        <v>1563</v>
      </c>
      <c r="N37" s="23"/>
    </row>
    <row r="38" spans="8:14" ht="15" customHeight="1">
      <c r="H38" s="17"/>
      <c r="I38" s="17"/>
      <c r="J38" s="17"/>
      <c r="K38" s="27" t="s">
        <v>19</v>
      </c>
      <c r="L38" s="202">
        <f t="shared" si="4"/>
        <v>-801</v>
      </c>
      <c r="M38" s="26">
        <f t="shared" si="5"/>
        <v>952</v>
      </c>
      <c r="N38" s="23"/>
    </row>
    <row r="39" spans="8:14" ht="15" customHeight="1">
      <c r="H39" s="17"/>
      <c r="I39" s="17"/>
      <c r="J39" s="17"/>
      <c r="K39" s="27" t="s">
        <v>20</v>
      </c>
      <c r="L39" s="202">
        <f t="shared" si="4"/>
        <v>-542</v>
      </c>
      <c r="M39" s="26">
        <f t="shared" si="5"/>
        <v>631</v>
      </c>
      <c r="N39" s="23"/>
    </row>
    <row r="40" spans="8:14" ht="15" customHeight="1">
      <c r="H40" s="17"/>
      <c r="I40" s="17"/>
      <c r="J40" s="17"/>
      <c r="K40" s="27" t="s">
        <v>21</v>
      </c>
      <c r="L40" s="202">
        <f t="shared" si="4"/>
        <v>-336</v>
      </c>
      <c r="M40" s="26">
        <f t="shared" si="5"/>
        <v>469</v>
      </c>
      <c r="N40" s="23"/>
    </row>
    <row r="41" spans="8:13" ht="15" customHeight="1">
      <c r="H41" s="17"/>
      <c r="I41" s="17"/>
      <c r="J41" s="17"/>
      <c r="K41" s="27" t="s">
        <v>22</v>
      </c>
      <c r="L41" s="202">
        <f t="shared" si="4"/>
        <v>-243</v>
      </c>
      <c r="M41" s="26">
        <f t="shared" si="5"/>
        <v>334</v>
      </c>
    </row>
    <row r="42" spans="8:13" ht="15" customHeight="1">
      <c r="H42" s="17"/>
      <c r="I42" s="17"/>
      <c r="J42" s="17"/>
      <c r="K42" s="27" t="s">
        <v>23</v>
      </c>
      <c r="L42" s="202">
        <f t="shared" si="4"/>
        <v>-129</v>
      </c>
      <c r="M42" s="26">
        <f t="shared" si="5"/>
        <v>238</v>
      </c>
    </row>
    <row r="43" spans="8:13" ht="15" customHeight="1">
      <c r="H43" s="17"/>
      <c r="I43" s="17"/>
      <c r="J43" s="17"/>
      <c r="K43" s="27" t="s">
        <v>24</v>
      </c>
      <c r="L43" s="202">
        <f t="shared" si="4"/>
        <v>-65</v>
      </c>
      <c r="M43" s="26">
        <f t="shared" si="5"/>
        <v>104</v>
      </c>
    </row>
    <row r="44" spans="8:13" ht="11.25">
      <c r="H44" s="17"/>
      <c r="I44" s="17"/>
      <c r="J44" s="17"/>
      <c r="K44" s="28" t="s">
        <v>25</v>
      </c>
      <c r="L44" s="202">
        <f t="shared" si="4"/>
        <v>-28</v>
      </c>
      <c r="M44" s="26">
        <f t="shared" si="5"/>
        <v>55</v>
      </c>
    </row>
    <row r="45" spans="10:13" ht="11.25">
      <c r="J45" s="17"/>
      <c r="K45" s="27"/>
      <c r="L45" s="27"/>
      <c r="M45" s="19"/>
    </row>
    <row r="46" spans="11:13" ht="11.25">
      <c r="K46" s="19"/>
      <c r="L46" s="19"/>
      <c r="M46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157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14" s="2" customFormat="1" ht="39.75" customHeight="1">
      <c r="A1" s="383" t="s">
        <v>411</v>
      </c>
      <c r="B1" s="384"/>
      <c r="C1" s="384"/>
      <c r="D1" s="384"/>
      <c r="E1" s="384"/>
      <c r="F1" s="384"/>
      <c r="G1" s="384"/>
      <c r="H1" s="178"/>
      <c r="I1" s="178"/>
      <c r="J1" s="178"/>
      <c r="K1" s="178"/>
      <c r="L1" s="178"/>
      <c r="M1" s="178"/>
      <c r="N1" s="178"/>
    </row>
    <row r="2" spans="1:14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  <c r="J2" s="4"/>
      <c r="K2" s="4"/>
      <c r="L2" s="4"/>
      <c r="M2" s="4"/>
      <c r="N2" s="4"/>
    </row>
    <row r="3" spans="1:10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63"/>
      <c r="J3" s="163"/>
    </row>
    <row r="4" spans="1:8" s="13" customFormat="1" ht="15" customHeight="1">
      <c r="A4" s="11" t="s">
        <v>6</v>
      </c>
      <c r="B4" s="12">
        <f>D4+F4</f>
        <v>20685</v>
      </c>
      <c r="C4" s="12">
        <f aca="true" t="shared" si="0" ref="C4:C23">B4/B$4*100</f>
        <v>100</v>
      </c>
      <c r="D4" s="12">
        <f>SUM(D5:D23)</f>
        <v>11570</v>
      </c>
      <c r="E4" s="12">
        <f aca="true" t="shared" si="1" ref="E4:E23">D4/D$4*100</f>
        <v>100</v>
      </c>
      <c r="F4" s="12">
        <f>SUM(F5:F23)</f>
        <v>9115</v>
      </c>
      <c r="G4" s="279">
        <f aca="true" t="shared" si="2" ref="G4:G23">F4/F$4*100</f>
        <v>100</v>
      </c>
      <c r="H4" s="287"/>
    </row>
    <row r="5" spans="1:10" ht="15" customHeight="1">
      <c r="A5" s="14" t="s">
        <v>7</v>
      </c>
      <c r="B5" s="15">
        <f>D5+F5</f>
        <v>480</v>
      </c>
      <c r="C5" s="16">
        <f t="shared" si="0"/>
        <v>2.320522117476432</v>
      </c>
      <c r="D5" s="15">
        <v>227</v>
      </c>
      <c r="E5" s="16">
        <f t="shared" si="1"/>
        <v>1.961970613656007</v>
      </c>
      <c r="F5" s="15">
        <v>253</v>
      </c>
      <c r="G5" s="16">
        <f t="shared" si="2"/>
        <v>2.7756445419637963</v>
      </c>
      <c r="H5" s="288"/>
      <c r="I5"/>
      <c r="J5"/>
    </row>
    <row r="6" spans="1:10" ht="15" customHeight="1">
      <c r="A6" s="14" t="s">
        <v>8</v>
      </c>
      <c r="B6" s="15">
        <f aca="true" t="shared" si="3" ref="B6:B23">D6+F6</f>
        <v>1098</v>
      </c>
      <c r="C6" s="16">
        <f t="shared" si="0"/>
        <v>5.3081943437273384</v>
      </c>
      <c r="D6" s="15">
        <v>575</v>
      </c>
      <c r="E6" s="16">
        <f t="shared" si="1"/>
        <v>4.969749351771824</v>
      </c>
      <c r="F6" s="15">
        <v>523</v>
      </c>
      <c r="G6" s="16">
        <f t="shared" si="2"/>
        <v>5.73779484366429</v>
      </c>
      <c r="H6" s="288"/>
      <c r="I6"/>
      <c r="J6"/>
    </row>
    <row r="7" spans="1:10" ht="15" customHeight="1">
      <c r="A7" s="14" t="s">
        <v>9</v>
      </c>
      <c r="B7" s="15">
        <f t="shared" si="3"/>
        <v>1067</v>
      </c>
      <c r="C7" s="16">
        <f t="shared" si="0"/>
        <v>5.1583272903069854</v>
      </c>
      <c r="D7" s="15">
        <v>547</v>
      </c>
      <c r="E7" s="16">
        <f t="shared" si="1"/>
        <v>4.7277441659464134</v>
      </c>
      <c r="F7" s="15">
        <v>520</v>
      </c>
      <c r="G7" s="16">
        <f t="shared" si="2"/>
        <v>5.704882062534284</v>
      </c>
      <c r="H7" s="288"/>
      <c r="I7"/>
      <c r="J7"/>
    </row>
    <row r="8" spans="1:10" ht="15" customHeight="1">
      <c r="A8" s="14" t="s">
        <v>10</v>
      </c>
      <c r="B8" s="15">
        <f t="shared" si="3"/>
        <v>1184</v>
      </c>
      <c r="C8" s="16">
        <f t="shared" si="0"/>
        <v>5.723954556441866</v>
      </c>
      <c r="D8" s="15">
        <v>619</v>
      </c>
      <c r="E8" s="16">
        <f t="shared" si="1"/>
        <v>5.3500432152117545</v>
      </c>
      <c r="F8" s="15">
        <v>565</v>
      </c>
      <c r="G8" s="16">
        <f t="shared" si="2"/>
        <v>6.1985737794843665</v>
      </c>
      <c r="H8" s="288"/>
      <c r="I8"/>
      <c r="J8"/>
    </row>
    <row r="9" spans="1:10" ht="22.5" customHeight="1">
      <c r="A9" s="17" t="s">
        <v>11</v>
      </c>
      <c r="B9" s="18">
        <f t="shared" si="3"/>
        <v>2048</v>
      </c>
      <c r="C9" s="16">
        <f t="shared" si="0"/>
        <v>9.900894367899445</v>
      </c>
      <c r="D9" s="18">
        <v>1049</v>
      </c>
      <c r="E9" s="16">
        <f t="shared" si="1"/>
        <v>9.066551426101988</v>
      </c>
      <c r="F9" s="18">
        <v>999</v>
      </c>
      <c r="G9" s="16">
        <f t="shared" si="2"/>
        <v>10.959956116291826</v>
      </c>
      <c r="H9" s="288"/>
      <c r="I9"/>
      <c r="J9"/>
    </row>
    <row r="10" spans="1:10" ht="15" customHeight="1">
      <c r="A10" s="17" t="s">
        <v>12</v>
      </c>
      <c r="B10" s="18">
        <f t="shared" si="3"/>
        <v>3159</v>
      </c>
      <c r="C10" s="16">
        <f t="shared" si="0"/>
        <v>15.271936185641769</v>
      </c>
      <c r="D10" s="18">
        <v>1809</v>
      </c>
      <c r="E10" s="16">
        <f t="shared" si="1"/>
        <v>15.635263612791702</v>
      </c>
      <c r="F10" s="18">
        <v>1350</v>
      </c>
      <c r="G10" s="16">
        <f t="shared" si="2"/>
        <v>14.810751508502468</v>
      </c>
      <c r="H10" s="288"/>
      <c r="I10"/>
      <c r="J10"/>
    </row>
    <row r="11" spans="1:10" ht="15" customHeight="1">
      <c r="A11" s="17" t="s">
        <v>13</v>
      </c>
      <c r="B11" s="18">
        <f t="shared" si="3"/>
        <v>3354</v>
      </c>
      <c r="C11" s="16">
        <f t="shared" si="0"/>
        <v>16.21464829586657</v>
      </c>
      <c r="D11" s="18">
        <v>2001</v>
      </c>
      <c r="E11" s="16">
        <f t="shared" si="1"/>
        <v>17.294727744165947</v>
      </c>
      <c r="F11" s="18">
        <v>1353</v>
      </c>
      <c r="G11" s="16">
        <f t="shared" si="2"/>
        <v>14.843664289632475</v>
      </c>
      <c r="H11" s="288"/>
      <c r="I11"/>
      <c r="J11"/>
    </row>
    <row r="12" spans="1:10" ht="15" customHeight="1">
      <c r="A12" s="17" t="s">
        <v>14</v>
      </c>
      <c r="B12" s="18">
        <f t="shared" si="3"/>
        <v>2812</v>
      </c>
      <c r="C12" s="16">
        <f t="shared" si="0"/>
        <v>13.594392071549432</v>
      </c>
      <c r="D12" s="18">
        <v>1699</v>
      </c>
      <c r="E12" s="16">
        <f t="shared" si="1"/>
        <v>14.684528954191874</v>
      </c>
      <c r="F12" s="18">
        <v>1113</v>
      </c>
      <c r="G12" s="16">
        <f t="shared" si="2"/>
        <v>12.210641799232034</v>
      </c>
      <c r="H12" s="288"/>
      <c r="I12"/>
      <c r="J12"/>
    </row>
    <row r="13" spans="1:10" ht="15" customHeight="1">
      <c r="A13" s="17" t="s">
        <v>15</v>
      </c>
      <c r="B13" s="18">
        <f t="shared" si="3"/>
        <v>2032</v>
      </c>
      <c r="C13" s="16">
        <f t="shared" si="0"/>
        <v>9.82354363065023</v>
      </c>
      <c r="D13" s="18">
        <v>1176</v>
      </c>
      <c r="E13" s="16">
        <f t="shared" si="1"/>
        <v>10.164217804667244</v>
      </c>
      <c r="F13" s="18">
        <v>856</v>
      </c>
      <c r="G13" s="16">
        <f t="shared" si="2"/>
        <v>9.391113549094898</v>
      </c>
      <c r="H13" s="288"/>
      <c r="I13"/>
      <c r="J13"/>
    </row>
    <row r="14" spans="1:10" ht="22.5" customHeight="1">
      <c r="A14" s="17" t="s">
        <v>16</v>
      </c>
      <c r="B14" s="18">
        <f t="shared" si="3"/>
        <v>1313</v>
      </c>
      <c r="C14" s="16">
        <f t="shared" si="0"/>
        <v>6.347594875513657</v>
      </c>
      <c r="D14" s="18">
        <v>766</v>
      </c>
      <c r="E14" s="16">
        <f t="shared" si="1"/>
        <v>6.620570440795159</v>
      </c>
      <c r="F14" s="18">
        <v>547</v>
      </c>
      <c r="G14" s="16">
        <f t="shared" si="2"/>
        <v>6.001097092704334</v>
      </c>
      <c r="H14" s="288"/>
      <c r="I14"/>
      <c r="J14"/>
    </row>
    <row r="15" spans="1:10" ht="15" customHeight="1">
      <c r="A15" s="17" t="s">
        <v>17</v>
      </c>
      <c r="B15" s="18">
        <f t="shared" si="3"/>
        <v>847</v>
      </c>
      <c r="C15" s="16">
        <f t="shared" si="0"/>
        <v>4.094754653130288</v>
      </c>
      <c r="D15" s="18">
        <v>468</v>
      </c>
      <c r="E15" s="16">
        <f t="shared" si="1"/>
        <v>4.044943820224719</v>
      </c>
      <c r="F15" s="18">
        <v>379</v>
      </c>
      <c r="G15" s="16">
        <f t="shared" si="2"/>
        <v>4.157981349424026</v>
      </c>
      <c r="H15" s="288"/>
      <c r="I15"/>
      <c r="J15"/>
    </row>
    <row r="16" spans="1:10" ht="15" customHeight="1">
      <c r="A16" s="17" t="s">
        <v>18</v>
      </c>
      <c r="B16" s="18">
        <f t="shared" si="3"/>
        <v>421</v>
      </c>
      <c r="C16" s="16">
        <f t="shared" si="0"/>
        <v>2.035291273869954</v>
      </c>
      <c r="D16" s="18">
        <v>232</v>
      </c>
      <c r="E16" s="16">
        <f t="shared" si="1"/>
        <v>2.0051858254105444</v>
      </c>
      <c r="F16" s="18">
        <v>189</v>
      </c>
      <c r="G16" s="16">
        <f t="shared" si="2"/>
        <v>2.0735052111903456</v>
      </c>
      <c r="H16" s="288"/>
      <c r="I16"/>
      <c r="J16"/>
    </row>
    <row r="17" spans="1:10" ht="15" customHeight="1">
      <c r="A17" s="17" t="s">
        <v>19</v>
      </c>
      <c r="B17" s="18">
        <f t="shared" si="3"/>
        <v>288</v>
      </c>
      <c r="C17" s="16">
        <f t="shared" si="0"/>
        <v>1.3923132704858592</v>
      </c>
      <c r="D17" s="18">
        <v>136</v>
      </c>
      <c r="E17" s="16">
        <f t="shared" si="1"/>
        <v>1.1754537597234227</v>
      </c>
      <c r="F17" s="18">
        <v>152</v>
      </c>
      <c r="G17" s="16">
        <f t="shared" si="2"/>
        <v>1.6675809105869446</v>
      </c>
      <c r="H17" s="288"/>
      <c r="I17"/>
      <c r="J17"/>
    </row>
    <row r="18" spans="1:8" s="19" customFormat="1" ht="15" customHeight="1">
      <c r="A18" s="17" t="s">
        <v>20</v>
      </c>
      <c r="B18" s="18">
        <f t="shared" si="3"/>
        <v>205</v>
      </c>
      <c r="C18" s="16">
        <f t="shared" si="0"/>
        <v>0.9910563210055595</v>
      </c>
      <c r="D18" s="18">
        <v>105</v>
      </c>
      <c r="E18" s="16">
        <f t="shared" si="1"/>
        <v>0.9075194468452896</v>
      </c>
      <c r="F18" s="18">
        <v>100</v>
      </c>
      <c r="G18" s="16">
        <f t="shared" si="2"/>
        <v>1.0970927043335161</v>
      </c>
      <c r="H18" s="288"/>
    </row>
    <row r="19" spans="1:10" ht="22.5" customHeight="1">
      <c r="A19" t="s">
        <v>21</v>
      </c>
      <c r="B19" s="18">
        <f t="shared" si="3"/>
        <v>131</v>
      </c>
      <c r="C19" s="16">
        <f t="shared" si="0"/>
        <v>0.6333091612279429</v>
      </c>
      <c r="D19" s="18">
        <v>56</v>
      </c>
      <c r="E19" s="16">
        <f t="shared" si="1"/>
        <v>0.48401037165082106</v>
      </c>
      <c r="F19" s="18">
        <v>75</v>
      </c>
      <c r="G19" s="16">
        <f t="shared" si="2"/>
        <v>0.8228195282501372</v>
      </c>
      <c r="H19" s="288"/>
      <c r="I19"/>
      <c r="J19"/>
    </row>
    <row r="20" spans="1:10" ht="15" customHeight="1">
      <c r="A20" t="s">
        <v>22</v>
      </c>
      <c r="B20" s="18">
        <f t="shared" si="3"/>
        <v>112</v>
      </c>
      <c r="C20" s="16">
        <f t="shared" si="0"/>
        <v>0.5414551607445008</v>
      </c>
      <c r="D20" s="18">
        <v>50</v>
      </c>
      <c r="E20" s="16">
        <f t="shared" si="1"/>
        <v>0.432152117545376</v>
      </c>
      <c r="F20" s="18">
        <v>62</v>
      </c>
      <c r="G20" s="16">
        <f t="shared" si="2"/>
        <v>0.6801974766867801</v>
      </c>
      <c r="H20" s="288"/>
      <c r="I20"/>
      <c r="J20"/>
    </row>
    <row r="21" spans="1:10" ht="15" customHeight="1">
      <c r="A21" t="s">
        <v>23</v>
      </c>
      <c r="B21" s="18">
        <f t="shared" si="3"/>
        <v>88</v>
      </c>
      <c r="C21" s="16">
        <f t="shared" si="0"/>
        <v>0.4254290548706793</v>
      </c>
      <c r="D21" s="18">
        <v>35</v>
      </c>
      <c r="E21" s="16">
        <f t="shared" si="1"/>
        <v>0.3025064822817632</v>
      </c>
      <c r="F21" s="18">
        <v>53</v>
      </c>
      <c r="G21" s="16">
        <f t="shared" si="2"/>
        <v>0.5814591332967636</v>
      </c>
      <c r="H21" s="288"/>
      <c r="I21"/>
      <c r="J21"/>
    </row>
    <row r="22" spans="1:10" ht="15" customHeight="1">
      <c r="A22" t="s">
        <v>24</v>
      </c>
      <c r="B22" s="18">
        <f t="shared" si="3"/>
        <v>30</v>
      </c>
      <c r="C22" s="16">
        <f t="shared" si="0"/>
        <v>0.145032632342277</v>
      </c>
      <c r="D22" s="18">
        <v>14</v>
      </c>
      <c r="E22" s="16">
        <f t="shared" si="1"/>
        <v>0.12100259291270526</v>
      </c>
      <c r="F22" s="18">
        <v>16</v>
      </c>
      <c r="G22" s="16">
        <f t="shared" si="2"/>
        <v>0.1755348326933626</v>
      </c>
      <c r="H22" s="288"/>
      <c r="I22"/>
      <c r="J22"/>
    </row>
    <row r="23" spans="1:12" ht="15" customHeight="1">
      <c r="A23" s="20" t="s">
        <v>25</v>
      </c>
      <c r="B23" s="21">
        <f t="shared" si="3"/>
        <v>16</v>
      </c>
      <c r="C23" s="22">
        <f t="shared" si="0"/>
        <v>0.07735073724921442</v>
      </c>
      <c r="D23" s="21">
        <v>6</v>
      </c>
      <c r="E23" s="22">
        <f t="shared" si="1"/>
        <v>0.05185825410544512</v>
      </c>
      <c r="F23" s="21">
        <v>10</v>
      </c>
      <c r="G23" s="22">
        <f t="shared" si="2"/>
        <v>0.10970927043335163</v>
      </c>
      <c r="H23" s="288"/>
      <c r="I23" s="179"/>
      <c r="J23" s="179"/>
      <c r="K23" s="179"/>
      <c r="L23" s="157"/>
    </row>
    <row r="24" spans="2:17" ht="30" customHeight="1">
      <c r="B24" s="17"/>
      <c r="C24" s="17"/>
      <c r="D24" s="17"/>
      <c r="E24" s="17"/>
      <c r="K24" s="157"/>
      <c r="L24" s="28"/>
      <c r="M24" s="28"/>
      <c r="N24" s="157"/>
      <c r="O24" s="157"/>
      <c r="P24" s="157"/>
      <c r="Q24" s="157"/>
    </row>
    <row r="25" spans="11:13" ht="15" customHeight="1">
      <c r="K25" s="19"/>
      <c r="L25" s="19" t="s">
        <v>1</v>
      </c>
      <c r="M25" s="19" t="s">
        <v>2</v>
      </c>
    </row>
    <row r="26" spans="11:14" ht="15" customHeight="1">
      <c r="K26" s="25" t="s">
        <v>7</v>
      </c>
      <c r="L26" s="30">
        <f aca="true" t="shared" si="4" ref="L26:L44">-$D5</f>
        <v>-227</v>
      </c>
      <c r="M26" s="30">
        <f aca="true" t="shared" si="5" ref="M26:M44">$F5</f>
        <v>253</v>
      </c>
      <c r="N26" s="23"/>
    </row>
    <row r="27" spans="11:14" ht="15" customHeight="1">
      <c r="K27" s="25" t="s">
        <v>8</v>
      </c>
      <c r="L27" s="30">
        <f t="shared" si="4"/>
        <v>-575</v>
      </c>
      <c r="M27" s="30">
        <f t="shared" si="5"/>
        <v>523</v>
      </c>
      <c r="N27" s="23"/>
    </row>
    <row r="28" spans="11:14" ht="15" customHeight="1">
      <c r="K28" s="25" t="s">
        <v>9</v>
      </c>
      <c r="L28" s="30">
        <f t="shared" si="4"/>
        <v>-547</v>
      </c>
      <c r="M28" s="30">
        <f t="shared" si="5"/>
        <v>520</v>
      </c>
      <c r="N28" s="23"/>
    </row>
    <row r="29" spans="11:14" ht="15" customHeight="1">
      <c r="K29" s="25" t="s">
        <v>10</v>
      </c>
      <c r="L29" s="30">
        <f t="shared" si="4"/>
        <v>-619</v>
      </c>
      <c r="M29" s="30">
        <f t="shared" si="5"/>
        <v>565</v>
      </c>
      <c r="N29" s="23"/>
    </row>
    <row r="30" spans="11:14" ht="15" customHeight="1">
      <c r="K30" s="25" t="s">
        <v>11</v>
      </c>
      <c r="L30" s="30">
        <f t="shared" si="4"/>
        <v>-1049</v>
      </c>
      <c r="M30" s="30">
        <f t="shared" si="5"/>
        <v>999</v>
      </c>
      <c r="N30" s="23"/>
    </row>
    <row r="31" spans="11:14" ht="15" customHeight="1">
      <c r="K31" s="27" t="s">
        <v>12</v>
      </c>
      <c r="L31" s="30">
        <f t="shared" si="4"/>
        <v>-1809</v>
      </c>
      <c r="M31" s="30">
        <f t="shared" si="5"/>
        <v>1350</v>
      </c>
      <c r="N31" s="23"/>
    </row>
    <row r="32" spans="11:14" ht="15" customHeight="1">
      <c r="K32" s="27" t="s">
        <v>13</v>
      </c>
      <c r="L32" s="30">
        <f t="shared" si="4"/>
        <v>-2001</v>
      </c>
      <c r="M32" s="30">
        <f t="shared" si="5"/>
        <v>1353</v>
      </c>
      <c r="N32" s="23"/>
    </row>
    <row r="33" spans="11:14" ht="15" customHeight="1">
      <c r="K33" s="27" t="s">
        <v>14</v>
      </c>
      <c r="L33" s="30">
        <f t="shared" si="4"/>
        <v>-1699</v>
      </c>
      <c r="M33" s="30">
        <f t="shared" si="5"/>
        <v>1113</v>
      </c>
      <c r="N33" s="23"/>
    </row>
    <row r="34" spans="11:14" ht="15" customHeight="1">
      <c r="K34" s="27" t="s">
        <v>15</v>
      </c>
      <c r="L34" s="30">
        <f t="shared" si="4"/>
        <v>-1176</v>
      </c>
      <c r="M34" s="30">
        <f t="shared" si="5"/>
        <v>856</v>
      </c>
      <c r="N34" s="23"/>
    </row>
    <row r="35" spans="11:14" ht="15" customHeight="1">
      <c r="K35" s="27" t="s">
        <v>16</v>
      </c>
      <c r="L35" s="30">
        <f t="shared" si="4"/>
        <v>-766</v>
      </c>
      <c r="M35" s="30">
        <f t="shared" si="5"/>
        <v>547</v>
      </c>
      <c r="N35" s="23"/>
    </row>
    <row r="36" spans="11:14" ht="15" customHeight="1">
      <c r="K36" s="27" t="s">
        <v>17</v>
      </c>
      <c r="L36" s="201">
        <f t="shared" si="4"/>
        <v>-468</v>
      </c>
      <c r="M36" s="30">
        <f t="shared" si="5"/>
        <v>379</v>
      </c>
      <c r="N36" s="23"/>
    </row>
    <row r="37" spans="11:14" ht="15" customHeight="1">
      <c r="K37" s="27" t="s">
        <v>18</v>
      </c>
      <c r="L37" s="201">
        <f t="shared" si="4"/>
        <v>-232</v>
      </c>
      <c r="M37" s="30">
        <f t="shared" si="5"/>
        <v>189</v>
      </c>
      <c r="N37" s="23"/>
    </row>
    <row r="38" spans="11:14" ht="15" customHeight="1">
      <c r="K38" s="27" t="s">
        <v>19</v>
      </c>
      <c r="L38" s="201">
        <f t="shared" si="4"/>
        <v>-136</v>
      </c>
      <c r="M38" s="30">
        <f t="shared" si="5"/>
        <v>152</v>
      </c>
      <c r="N38" s="23"/>
    </row>
    <row r="39" spans="11:14" ht="15" customHeight="1">
      <c r="K39" s="27" t="s">
        <v>20</v>
      </c>
      <c r="L39" s="201">
        <f t="shared" si="4"/>
        <v>-105</v>
      </c>
      <c r="M39" s="30">
        <f t="shared" si="5"/>
        <v>100</v>
      </c>
      <c r="N39" s="23"/>
    </row>
    <row r="40" spans="11:14" ht="15" customHeight="1">
      <c r="K40" s="27" t="s">
        <v>21</v>
      </c>
      <c r="L40" s="201">
        <f t="shared" si="4"/>
        <v>-56</v>
      </c>
      <c r="M40" s="30">
        <f t="shared" si="5"/>
        <v>75</v>
      </c>
      <c r="N40" s="23"/>
    </row>
    <row r="41" spans="11:14" ht="15" customHeight="1">
      <c r="K41" s="27" t="s">
        <v>22</v>
      </c>
      <c r="L41" s="201">
        <f t="shared" si="4"/>
        <v>-50</v>
      </c>
      <c r="M41" s="30">
        <f t="shared" si="5"/>
        <v>62</v>
      </c>
      <c r="N41" s="23"/>
    </row>
    <row r="42" spans="11:14" ht="15" customHeight="1">
      <c r="K42" s="27" t="s">
        <v>23</v>
      </c>
      <c r="L42" s="201">
        <f t="shared" si="4"/>
        <v>-35</v>
      </c>
      <c r="M42" s="30">
        <f t="shared" si="5"/>
        <v>53</v>
      </c>
      <c r="N42" s="23"/>
    </row>
    <row r="43" spans="11:14" ht="15" customHeight="1">
      <c r="K43" s="27" t="s">
        <v>24</v>
      </c>
      <c r="L43" s="201">
        <f t="shared" si="4"/>
        <v>-14</v>
      </c>
      <c r="M43" s="30">
        <f t="shared" si="5"/>
        <v>16</v>
      </c>
      <c r="N43" s="23"/>
    </row>
    <row r="44" spans="11:13" ht="11.25">
      <c r="K44" s="28" t="s">
        <v>25</v>
      </c>
      <c r="L44" s="201">
        <f t="shared" si="4"/>
        <v>-6</v>
      </c>
      <c r="M44" s="30">
        <f t="shared" si="5"/>
        <v>10</v>
      </c>
    </row>
    <row r="45" spans="11:13" ht="11.25"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410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63"/>
    </row>
    <row r="4" spans="1:8" s="13" customFormat="1" ht="15" customHeight="1">
      <c r="A4" s="11" t="s">
        <v>6</v>
      </c>
      <c r="B4" s="12">
        <f>D4+F4</f>
        <v>14353</v>
      </c>
      <c r="C4" s="12">
        <f aca="true" t="shared" si="0" ref="C4:C23">B4/B$4*100</f>
        <v>100</v>
      </c>
      <c r="D4" s="12">
        <f>SUM(D5:D23)</f>
        <v>8556</v>
      </c>
      <c r="E4" s="12">
        <f aca="true" t="shared" si="1" ref="E4:E23">D4/D$4*100</f>
        <v>100</v>
      </c>
      <c r="F4" s="12">
        <f>SUM(F5:F23)</f>
        <v>5797</v>
      </c>
      <c r="G4" s="279">
        <f aca="true" t="shared" si="2" ref="G4:G23">F4/F$4*100</f>
        <v>100</v>
      </c>
      <c r="H4" s="289"/>
    </row>
    <row r="5" spans="1:8" ht="15" customHeight="1">
      <c r="A5" s="14" t="s">
        <v>7</v>
      </c>
      <c r="B5" s="15">
        <f>D5+F5</f>
        <v>352</v>
      </c>
      <c r="C5" s="16">
        <f t="shared" si="0"/>
        <v>2.4524489653730925</v>
      </c>
      <c r="D5" s="15">
        <v>173</v>
      </c>
      <c r="E5" s="16">
        <f t="shared" si="1"/>
        <v>2.0219728845254794</v>
      </c>
      <c r="F5" s="15">
        <v>179</v>
      </c>
      <c r="G5" s="16">
        <f t="shared" si="2"/>
        <v>3.0878040365706396</v>
      </c>
      <c r="H5" s="290"/>
    </row>
    <row r="6" spans="1:8" ht="15" customHeight="1">
      <c r="A6" s="14" t="s">
        <v>8</v>
      </c>
      <c r="B6" s="15">
        <f aca="true" t="shared" si="3" ref="B6:B23">D6+F6</f>
        <v>774</v>
      </c>
      <c r="C6" s="16">
        <f t="shared" si="0"/>
        <v>5.392600849996517</v>
      </c>
      <c r="D6" s="15">
        <v>421</v>
      </c>
      <c r="E6" s="16">
        <f t="shared" si="1"/>
        <v>4.92052360916316</v>
      </c>
      <c r="F6" s="15">
        <v>353</v>
      </c>
      <c r="G6" s="16">
        <f t="shared" si="2"/>
        <v>6.089356563739865</v>
      </c>
      <c r="H6" s="290"/>
    </row>
    <row r="7" spans="1:8" ht="15" customHeight="1">
      <c r="A7" s="14" t="s">
        <v>9</v>
      </c>
      <c r="B7" s="15">
        <f t="shared" si="3"/>
        <v>762</v>
      </c>
      <c r="C7" s="16">
        <f t="shared" si="0"/>
        <v>5.308994635267888</v>
      </c>
      <c r="D7" s="15">
        <v>400</v>
      </c>
      <c r="E7" s="16">
        <f t="shared" si="1"/>
        <v>4.675081813931744</v>
      </c>
      <c r="F7" s="15">
        <v>362</v>
      </c>
      <c r="G7" s="16">
        <f t="shared" si="2"/>
        <v>6.244609280662412</v>
      </c>
      <c r="H7" s="290"/>
    </row>
    <row r="8" spans="1:8" ht="15" customHeight="1">
      <c r="A8" s="14" t="s">
        <v>10</v>
      </c>
      <c r="B8" s="15">
        <f t="shared" si="3"/>
        <v>863</v>
      </c>
      <c r="C8" s="16">
        <f t="shared" si="0"/>
        <v>6.012680275900509</v>
      </c>
      <c r="D8" s="15">
        <v>447</v>
      </c>
      <c r="E8" s="16">
        <f t="shared" si="1"/>
        <v>5.224403927068724</v>
      </c>
      <c r="F8" s="15">
        <v>416</v>
      </c>
      <c r="G8" s="16">
        <f t="shared" si="2"/>
        <v>7.176125582197688</v>
      </c>
      <c r="H8" s="290"/>
    </row>
    <row r="9" spans="1:8" ht="22.5" customHeight="1">
      <c r="A9" s="17" t="s">
        <v>11</v>
      </c>
      <c r="B9" s="18">
        <f t="shared" si="3"/>
        <v>1686</v>
      </c>
      <c r="C9" s="16">
        <f t="shared" si="0"/>
        <v>11.746673169372258</v>
      </c>
      <c r="D9" s="18">
        <v>1038</v>
      </c>
      <c r="E9" s="16">
        <f t="shared" si="1"/>
        <v>12.131837307152875</v>
      </c>
      <c r="F9" s="18">
        <v>648</v>
      </c>
      <c r="G9" s="16">
        <f t="shared" si="2"/>
        <v>11.178195618423322</v>
      </c>
      <c r="H9" s="290"/>
    </row>
    <row r="10" spans="1:8" ht="15" customHeight="1">
      <c r="A10" s="17" t="s">
        <v>12</v>
      </c>
      <c r="B10" s="18">
        <f t="shared" si="3"/>
        <v>2404</v>
      </c>
      <c r="C10" s="16">
        <f t="shared" si="0"/>
        <v>16.749111683968508</v>
      </c>
      <c r="D10" s="18">
        <v>1534</v>
      </c>
      <c r="E10" s="16">
        <f t="shared" si="1"/>
        <v>17.928938756428238</v>
      </c>
      <c r="F10" s="18">
        <v>870</v>
      </c>
      <c r="G10" s="16">
        <f t="shared" si="2"/>
        <v>15.007762635846127</v>
      </c>
      <c r="H10" s="290"/>
    </row>
    <row r="11" spans="1:8" ht="15" customHeight="1">
      <c r="A11" s="17" t="s">
        <v>13</v>
      </c>
      <c r="B11" s="18">
        <f t="shared" si="3"/>
        <v>2333</v>
      </c>
      <c r="C11" s="16">
        <f t="shared" si="0"/>
        <v>16.254441580157458</v>
      </c>
      <c r="D11" s="18">
        <v>1493</v>
      </c>
      <c r="E11" s="16">
        <f t="shared" si="1"/>
        <v>17.449742870500234</v>
      </c>
      <c r="F11" s="18">
        <v>840</v>
      </c>
      <c r="G11" s="16">
        <f t="shared" si="2"/>
        <v>14.49025357943764</v>
      </c>
      <c r="H11" s="290"/>
    </row>
    <row r="12" spans="1:8" ht="15" customHeight="1">
      <c r="A12" s="17" t="s">
        <v>14</v>
      </c>
      <c r="B12" s="18">
        <f t="shared" si="3"/>
        <v>1826</v>
      </c>
      <c r="C12" s="16">
        <f t="shared" si="0"/>
        <v>12.72207900787292</v>
      </c>
      <c r="D12" s="18">
        <v>1116</v>
      </c>
      <c r="E12" s="16">
        <f t="shared" si="1"/>
        <v>13.043478260869565</v>
      </c>
      <c r="F12" s="18">
        <v>710</v>
      </c>
      <c r="G12" s="16">
        <f t="shared" si="2"/>
        <v>12.247714335000863</v>
      </c>
      <c r="H12" s="290"/>
    </row>
    <row r="13" spans="1:8" ht="15" customHeight="1">
      <c r="A13" s="17" t="s">
        <v>15</v>
      </c>
      <c r="B13" s="18">
        <f t="shared" si="3"/>
        <v>1272</v>
      </c>
      <c r="C13" s="16">
        <f t="shared" si="0"/>
        <v>8.862258761234585</v>
      </c>
      <c r="D13" s="18">
        <v>783</v>
      </c>
      <c r="E13" s="16">
        <f t="shared" si="1"/>
        <v>9.151472650771389</v>
      </c>
      <c r="F13" s="18">
        <v>489</v>
      </c>
      <c r="G13" s="16">
        <f t="shared" si="2"/>
        <v>8.43539761945834</v>
      </c>
      <c r="H13" s="290"/>
    </row>
    <row r="14" spans="1:8" ht="22.5" customHeight="1">
      <c r="A14" s="17" t="s">
        <v>16</v>
      </c>
      <c r="B14" s="18">
        <f t="shared" si="3"/>
        <v>907</v>
      </c>
      <c r="C14" s="16">
        <f t="shared" si="0"/>
        <v>6.319236396572145</v>
      </c>
      <c r="D14" s="18">
        <v>534</v>
      </c>
      <c r="E14" s="16">
        <f t="shared" si="1"/>
        <v>6.241234221598877</v>
      </c>
      <c r="F14" s="18">
        <v>373</v>
      </c>
      <c r="G14" s="16">
        <f t="shared" si="2"/>
        <v>6.434362601345524</v>
      </c>
      <c r="H14" s="290"/>
    </row>
    <row r="15" spans="1:8" ht="15" customHeight="1">
      <c r="A15" s="17" t="s">
        <v>17</v>
      </c>
      <c r="B15" s="18">
        <f t="shared" si="3"/>
        <v>534</v>
      </c>
      <c r="C15" s="16">
        <f t="shared" si="0"/>
        <v>3.720476555423953</v>
      </c>
      <c r="D15" s="18">
        <v>295</v>
      </c>
      <c r="E15" s="16">
        <f t="shared" si="1"/>
        <v>3.447872837774661</v>
      </c>
      <c r="F15" s="18">
        <v>239</v>
      </c>
      <c r="G15" s="16">
        <f t="shared" si="2"/>
        <v>4.1228221493876145</v>
      </c>
      <c r="H15" s="290"/>
    </row>
    <row r="16" spans="1:8" ht="15" customHeight="1">
      <c r="A16" s="17" t="s">
        <v>18</v>
      </c>
      <c r="B16" s="18">
        <f t="shared" si="3"/>
        <v>280</v>
      </c>
      <c r="C16" s="16">
        <f t="shared" si="0"/>
        <v>1.9508116770013235</v>
      </c>
      <c r="D16" s="18">
        <v>141</v>
      </c>
      <c r="E16" s="16">
        <f t="shared" si="1"/>
        <v>1.6479663394109396</v>
      </c>
      <c r="F16" s="18">
        <v>139</v>
      </c>
      <c r="G16" s="16">
        <f t="shared" si="2"/>
        <v>2.397791961359324</v>
      </c>
      <c r="H16" s="290"/>
    </row>
    <row r="17" spans="1:8" ht="15" customHeight="1">
      <c r="A17" s="17" t="s">
        <v>19</v>
      </c>
      <c r="B17" s="18">
        <f t="shared" si="3"/>
        <v>128</v>
      </c>
      <c r="C17" s="16">
        <f t="shared" si="0"/>
        <v>0.8917996237720337</v>
      </c>
      <c r="D17" s="18">
        <v>68</v>
      </c>
      <c r="E17" s="16">
        <f t="shared" si="1"/>
        <v>0.7947639083683964</v>
      </c>
      <c r="F17" s="18">
        <v>60</v>
      </c>
      <c r="G17" s="16">
        <f t="shared" si="2"/>
        <v>1.0350181128169742</v>
      </c>
      <c r="H17" s="290"/>
    </row>
    <row r="18" spans="1:8" s="19" customFormat="1" ht="15" customHeight="1">
      <c r="A18" s="17" t="s">
        <v>20</v>
      </c>
      <c r="B18" s="18">
        <f t="shared" si="3"/>
        <v>82</v>
      </c>
      <c r="C18" s="16">
        <f t="shared" si="0"/>
        <v>0.5713091339789591</v>
      </c>
      <c r="D18" s="18">
        <v>39</v>
      </c>
      <c r="E18" s="16">
        <f t="shared" si="1"/>
        <v>0.45582047685834504</v>
      </c>
      <c r="F18" s="18">
        <v>43</v>
      </c>
      <c r="G18" s="16">
        <f t="shared" si="2"/>
        <v>0.741762980852165</v>
      </c>
      <c r="H18" s="290"/>
    </row>
    <row r="19" spans="1:8" ht="22.5" customHeight="1">
      <c r="A19" t="s">
        <v>21</v>
      </c>
      <c r="B19" s="18">
        <f t="shared" si="3"/>
        <v>53</v>
      </c>
      <c r="C19" s="16">
        <f t="shared" si="0"/>
        <v>0.3692607817181077</v>
      </c>
      <c r="D19" s="18">
        <v>24</v>
      </c>
      <c r="E19" s="16">
        <f t="shared" si="1"/>
        <v>0.2805049088359046</v>
      </c>
      <c r="F19" s="18">
        <v>29</v>
      </c>
      <c r="G19" s="16">
        <f t="shared" si="2"/>
        <v>0.5002587545282042</v>
      </c>
      <c r="H19" s="290"/>
    </row>
    <row r="20" spans="1:8" ht="15" customHeight="1">
      <c r="A20" t="s">
        <v>22</v>
      </c>
      <c r="B20" s="18">
        <f t="shared" si="3"/>
        <v>38</v>
      </c>
      <c r="C20" s="16">
        <f t="shared" si="0"/>
        <v>0.26475301330732254</v>
      </c>
      <c r="D20" s="18">
        <v>21</v>
      </c>
      <c r="E20" s="16">
        <f t="shared" si="1"/>
        <v>0.24544179523141654</v>
      </c>
      <c r="F20" s="18">
        <v>17</v>
      </c>
      <c r="G20" s="16">
        <f t="shared" si="2"/>
        <v>0.2932551319648094</v>
      </c>
      <c r="H20" s="290"/>
    </row>
    <row r="21" spans="1:8" ht="15" customHeight="1">
      <c r="A21" t="s">
        <v>23</v>
      </c>
      <c r="B21" s="18">
        <f t="shared" si="3"/>
        <v>35</v>
      </c>
      <c r="C21" s="16">
        <f t="shared" si="0"/>
        <v>0.24385145962516544</v>
      </c>
      <c r="D21" s="18">
        <v>19</v>
      </c>
      <c r="E21" s="16">
        <f t="shared" si="1"/>
        <v>0.22206638616175783</v>
      </c>
      <c r="F21" s="18">
        <v>16</v>
      </c>
      <c r="G21" s="16">
        <f t="shared" si="2"/>
        <v>0.2760048300845265</v>
      </c>
      <c r="H21" s="290"/>
    </row>
    <row r="22" spans="1:8" ht="15" customHeight="1">
      <c r="A22" t="s">
        <v>24</v>
      </c>
      <c r="B22" s="18">
        <f t="shared" si="3"/>
        <v>17</v>
      </c>
      <c r="C22" s="16">
        <f t="shared" si="0"/>
        <v>0.11844213753222323</v>
      </c>
      <c r="D22" s="18">
        <v>6</v>
      </c>
      <c r="E22" s="16">
        <f t="shared" si="1"/>
        <v>0.07012622720897616</v>
      </c>
      <c r="F22" s="18">
        <v>11</v>
      </c>
      <c r="G22" s="16">
        <f t="shared" si="2"/>
        <v>0.18975332068311196</v>
      </c>
      <c r="H22" s="290"/>
    </row>
    <row r="23" spans="1:9" ht="15" customHeight="1">
      <c r="A23" s="20" t="s">
        <v>25</v>
      </c>
      <c r="B23" s="21">
        <f t="shared" si="3"/>
        <v>7</v>
      </c>
      <c r="C23" s="22">
        <f t="shared" si="0"/>
        <v>0.04877029192503309</v>
      </c>
      <c r="D23" s="21">
        <v>4</v>
      </c>
      <c r="E23" s="22">
        <f t="shared" si="1"/>
        <v>0.04675081813931744</v>
      </c>
      <c r="F23" s="21">
        <v>3</v>
      </c>
      <c r="G23" s="22">
        <f t="shared" si="2"/>
        <v>0.051750905640848714</v>
      </c>
      <c r="H23" s="290"/>
      <c r="I23" s="180"/>
    </row>
    <row r="24" spans="2:5" ht="30" customHeight="1">
      <c r="B24" s="17"/>
      <c r="C24" s="17"/>
      <c r="D24" s="17"/>
      <c r="E24" s="17"/>
    </row>
    <row r="25" spans="11:14" ht="15" customHeight="1">
      <c r="K25" s="19"/>
      <c r="L25" s="19"/>
      <c r="M25" s="19"/>
      <c r="N25" s="19"/>
    </row>
    <row r="26" spans="11:14" ht="15" customHeight="1">
      <c r="K26" s="19"/>
      <c r="L26" s="19" t="s">
        <v>1</v>
      </c>
      <c r="M26" s="19" t="s">
        <v>2</v>
      </c>
      <c r="N26" s="19"/>
    </row>
    <row r="27" spans="11:14" ht="15" customHeight="1">
      <c r="K27" s="25" t="s">
        <v>7</v>
      </c>
      <c r="L27" s="30">
        <f aca="true" t="shared" si="4" ref="L27:L45">-$D5</f>
        <v>-173</v>
      </c>
      <c r="M27" s="30">
        <f aca="true" t="shared" si="5" ref="M27:M45">$F5</f>
        <v>179</v>
      </c>
      <c r="N27" s="26"/>
    </row>
    <row r="28" spans="11:14" ht="15" customHeight="1">
      <c r="K28" s="25" t="s">
        <v>8</v>
      </c>
      <c r="L28" s="30">
        <f t="shared" si="4"/>
        <v>-421</v>
      </c>
      <c r="M28" s="30">
        <f t="shared" si="5"/>
        <v>353</v>
      </c>
      <c r="N28" s="26"/>
    </row>
    <row r="29" spans="11:14" ht="15" customHeight="1">
      <c r="K29" s="25" t="s">
        <v>9</v>
      </c>
      <c r="L29" s="30">
        <f t="shared" si="4"/>
        <v>-400</v>
      </c>
      <c r="M29" s="30">
        <f t="shared" si="5"/>
        <v>362</v>
      </c>
      <c r="N29" s="26"/>
    </row>
    <row r="30" spans="11:14" ht="15" customHeight="1">
      <c r="K30" s="25" t="s">
        <v>10</v>
      </c>
      <c r="L30" s="30">
        <f t="shared" si="4"/>
        <v>-447</v>
      </c>
      <c r="M30" s="30">
        <f t="shared" si="5"/>
        <v>416</v>
      </c>
      <c r="N30" s="26"/>
    </row>
    <row r="31" spans="11:14" ht="15" customHeight="1">
      <c r="K31" s="25" t="s">
        <v>11</v>
      </c>
      <c r="L31" s="30">
        <f t="shared" si="4"/>
        <v>-1038</v>
      </c>
      <c r="M31" s="30">
        <f t="shared" si="5"/>
        <v>648</v>
      </c>
      <c r="N31" s="26"/>
    </row>
    <row r="32" spans="11:14" ht="15" customHeight="1">
      <c r="K32" s="27" t="s">
        <v>12</v>
      </c>
      <c r="L32" s="30">
        <f t="shared" si="4"/>
        <v>-1534</v>
      </c>
      <c r="M32" s="30">
        <f t="shared" si="5"/>
        <v>870</v>
      </c>
      <c r="N32" s="26"/>
    </row>
    <row r="33" spans="11:14" ht="15" customHeight="1">
      <c r="K33" s="27" t="s">
        <v>13</v>
      </c>
      <c r="L33" s="30">
        <f t="shared" si="4"/>
        <v>-1493</v>
      </c>
      <c r="M33" s="30">
        <f t="shared" si="5"/>
        <v>840</v>
      </c>
      <c r="N33" s="26"/>
    </row>
    <row r="34" spans="11:14" ht="15" customHeight="1">
      <c r="K34" s="27" t="s">
        <v>14</v>
      </c>
      <c r="L34" s="30">
        <f t="shared" si="4"/>
        <v>-1116</v>
      </c>
      <c r="M34" s="30">
        <f t="shared" si="5"/>
        <v>710</v>
      </c>
      <c r="N34" s="26"/>
    </row>
    <row r="35" spans="11:14" ht="15" customHeight="1">
      <c r="K35" s="27" t="s">
        <v>15</v>
      </c>
      <c r="L35" s="30">
        <f t="shared" si="4"/>
        <v>-783</v>
      </c>
      <c r="M35" s="30">
        <f t="shared" si="5"/>
        <v>489</v>
      </c>
      <c r="N35" s="26"/>
    </row>
    <row r="36" spans="8:14" ht="15" customHeight="1">
      <c r="H36" s="17"/>
      <c r="I36" s="17"/>
      <c r="J36" s="17"/>
      <c r="K36" s="27" t="s">
        <v>16</v>
      </c>
      <c r="L36" s="201">
        <f t="shared" si="4"/>
        <v>-534</v>
      </c>
      <c r="M36" s="30">
        <f t="shared" si="5"/>
        <v>373</v>
      </c>
      <c r="N36" s="26"/>
    </row>
    <row r="37" spans="8:14" ht="15" customHeight="1">
      <c r="H37" s="17"/>
      <c r="I37" s="17"/>
      <c r="J37" s="17"/>
      <c r="K37" s="27" t="s">
        <v>17</v>
      </c>
      <c r="L37" s="201">
        <f t="shared" si="4"/>
        <v>-295</v>
      </c>
      <c r="M37" s="30">
        <f t="shared" si="5"/>
        <v>239</v>
      </c>
      <c r="N37" s="26"/>
    </row>
    <row r="38" spans="8:14" ht="15" customHeight="1">
      <c r="H38" s="17"/>
      <c r="I38" s="17"/>
      <c r="J38" s="17"/>
      <c r="K38" s="27" t="s">
        <v>18</v>
      </c>
      <c r="L38" s="201">
        <f t="shared" si="4"/>
        <v>-141</v>
      </c>
      <c r="M38" s="30">
        <f t="shared" si="5"/>
        <v>139</v>
      </c>
      <c r="N38" s="26"/>
    </row>
    <row r="39" spans="8:14" ht="15" customHeight="1">
      <c r="H39" s="17"/>
      <c r="I39" s="17"/>
      <c r="J39" s="17"/>
      <c r="K39" s="27" t="s">
        <v>19</v>
      </c>
      <c r="L39" s="201">
        <f t="shared" si="4"/>
        <v>-68</v>
      </c>
      <c r="M39" s="30">
        <f t="shared" si="5"/>
        <v>60</v>
      </c>
      <c r="N39" s="26"/>
    </row>
    <row r="40" spans="8:14" ht="15" customHeight="1">
      <c r="H40" s="17"/>
      <c r="I40" s="17"/>
      <c r="J40" s="17"/>
      <c r="K40" s="27" t="s">
        <v>20</v>
      </c>
      <c r="L40" s="201">
        <f t="shared" si="4"/>
        <v>-39</v>
      </c>
      <c r="M40" s="30">
        <f t="shared" si="5"/>
        <v>43</v>
      </c>
      <c r="N40" s="26"/>
    </row>
    <row r="41" spans="8:14" ht="15" customHeight="1">
      <c r="H41" s="17"/>
      <c r="I41" s="17"/>
      <c r="J41" s="17"/>
      <c r="K41" s="27" t="s">
        <v>21</v>
      </c>
      <c r="L41" s="201">
        <f t="shared" si="4"/>
        <v>-24</v>
      </c>
      <c r="M41" s="30">
        <f t="shared" si="5"/>
        <v>29</v>
      </c>
      <c r="N41" s="26"/>
    </row>
    <row r="42" spans="8:14" ht="15" customHeight="1">
      <c r="H42" s="17"/>
      <c r="I42" s="17"/>
      <c r="J42" s="17"/>
      <c r="K42" s="27" t="s">
        <v>22</v>
      </c>
      <c r="L42" s="201">
        <f t="shared" si="4"/>
        <v>-21</v>
      </c>
      <c r="M42" s="30">
        <f t="shared" si="5"/>
        <v>17</v>
      </c>
      <c r="N42" s="26"/>
    </row>
    <row r="43" spans="8:14" ht="15" customHeight="1">
      <c r="H43" s="17"/>
      <c r="I43" s="17"/>
      <c r="J43" s="17"/>
      <c r="K43" s="27" t="s">
        <v>23</v>
      </c>
      <c r="L43" s="201">
        <f t="shared" si="4"/>
        <v>-19</v>
      </c>
      <c r="M43" s="30">
        <f t="shared" si="5"/>
        <v>16</v>
      </c>
      <c r="N43" s="26"/>
    </row>
    <row r="44" spans="8:14" ht="11.25">
      <c r="H44" s="17"/>
      <c r="I44" s="17"/>
      <c r="J44" s="17"/>
      <c r="K44" s="27" t="s">
        <v>24</v>
      </c>
      <c r="L44" s="201">
        <f t="shared" si="4"/>
        <v>-6</v>
      </c>
      <c r="M44" s="30">
        <f t="shared" si="5"/>
        <v>11</v>
      </c>
      <c r="N44" s="26"/>
    </row>
    <row r="45" spans="8:14" ht="11.25">
      <c r="H45" s="17"/>
      <c r="I45" s="17"/>
      <c r="J45" s="17"/>
      <c r="K45" s="28" t="s">
        <v>25</v>
      </c>
      <c r="L45" s="201">
        <f t="shared" si="4"/>
        <v>-4</v>
      </c>
      <c r="M45" s="30">
        <f t="shared" si="5"/>
        <v>3</v>
      </c>
      <c r="N45" s="19"/>
    </row>
    <row r="46" spans="11:14" ht="11.25">
      <c r="K46" s="19"/>
      <c r="L46" s="19"/>
      <c r="M46" s="19"/>
      <c r="N46" s="19"/>
    </row>
    <row r="47" spans="11:14" ht="11.25">
      <c r="K47" s="19"/>
      <c r="L47" s="19"/>
      <c r="M47" s="19"/>
      <c r="N47" s="19"/>
    </row>
    <row r="48" spans="11:14" ht="11.25">
      <c r="K48" s="19"/>
      <c r="L48" s="19"/>
      <c r="M48" s="19"/>
      <c r="N48" s="19"/>
    </row>
    <row r="49" spans="11:14" ht="11.25">
      <c r="K49" s="19"/>
      <c r="L49" s="19"/>
      <c r="M49" s="19"/>
      <c r="N49" s="19"/>
    </row>
    <row r="50" spans="11:14" ht="11.25">
      <c r="K50" s="19"/>
      <c r="L50" s="19"/>
      <c r="M50" s="19"/>
      <c r="N50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I3" sqref="I3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409</v>
      </c>
      <c r="B1" s="384"/>
      <c r="C1" s="384"/>
      <c r="D1" s="384"/>
      <c r="E1" s="384"/>
      <c r="F1" s="384"/>
      <c r="G1" s="384"/>
    </row>
    <row r="2" spans="1:8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417"/>
    </row>
    <row r="4" spans="1:9" s="13" customFormat="1" ht="15" customHeight="1">
      <c r="A4" s="11" t="s">
        <v>6</v>
      </c>
      <c r="B4" s="12">
        <f>D4+F4</f>
        <v>98481</v>
      </c>
      <c r="C4" s="12">
        <f aca="true" t="shared" si="0" ref="C4:C23">B4/B$4*100</f>
        <v>100</v>
      </c>
      <c r="D4" s="12">
        <f>SUM(D5:D23)</f>
        <v>52616</v>
      </c>
      <c r="E4" s="12">
        <f aca="true" t="shared" si="1" ref="E4:E23">D4/D$4*100</f>
        <v>100</v>
      </c>
      <c r="F4" s="12">
        <f>SUM(F5:F23)</f>
        <v>45865</v>
      </c>
      <c r="G4" s="279">
        <f aca="true" t="shared" si="2" ref="G4:G23">F4/F$4*100</f>
        <v>100</v>
      </c>
      <c r="H4" s="291"/>
      <c r="I4" s="29"/>
    </row>
    <row r="5" spans="1:8" ht="15" customHeight="1">
      <c r="A5" s="14" t="s">
        <v>7</v>
      </c>
      <c r="B5" s="15">
        <f>D5+F5</f>
        <v>1714</v>
      </c>
      <c r="C5" s="16">
        <f t="shared" si="0"/>
        <v>1.7404372417014449</v>
      </c>
      <c r="D5" s="15">
        <v>827</v>
      </c>
      <c r="E5" s="16">
        <f t="shared" si="1"/>
        <v>1.5717652425117836</v>
      </c>
      <c r="F5" s="15">
        <v>887</v>
      </c>
      <c r="G5" s="16">
        <f t="shared" si="2"/>
        <v>1.9339365529270687</v>
      </c>
      <c r="H5" s="292"/>
    </row>
    <row r="6" spans="1:8" ht="15" customHeight="1">
      <c r="A6" s="14" t="s">
        <v>8</v>
      </c>
      <c r="B6" s="15">
        <f aca="true" t="shared" si="3" ref="B6:B23">D6+F6</f>
        <v>4529</v>
      </c>
      <c r="C6" s="16">
        <f t="shared" si="0"/>
        <v>4.598856632243783</v>
      </c>
      <c r="D6" s="15">
        <v>2306</v>
      </c>
      <c r="E6" s="16">
        <f t="shared" si="1"/>
        <v>4.382697278394405</v>
      </c>
      <c r="F6" s="15">
        <v>2223</v>
      </c>
      <c r="G6" s="16">
        <f t="shared" si="2"/>
        <v>4.84683309713289</v>
      </c>
      <c r="H6" s="292"/>
    </row>
    <row r="7" spans="1:8" ht="15" customHeight="1">
      <c r="A7" s="14" t="s">
        <v>9</v>
      </c>
      <c r="B7" s="15">
        <f t="shared" si="3"/>
        <v>4868</v>
      </c>
      <c r="C7" s="16">
        <f t="shared" si="0"/>
        <v>4.943085468262914</v>
      </c>
      <c r="D7" s="15">
        <v>2451</v>
      </c>
      <c r="E7" s="16">
        <f t="shared" si="1"/>
        <v>4.65827885053976</v>
      </c>
      <c r="F7" s="15">
        <v>2417</v>
      </c>
      <c r="G7" s="16">
        <f t="shared" si="2"/>
        <v>5.269813583342418</v>
      </c>
      <c r="H7" s="292"/>
    </row>
    <row r="8" spans="1:8" ht="15" customHeight="1">
      <c r="A8" s="14" t="s">
        <v>10</v>
      </c>
      <c r="B8" s="15">
        <f t="shared" si="3"/>
        <v>5884</v>
      </c>
      <c r="C8" s="16">
        <f t="shared" si="0"/>
        <v>5.974756552025264</v>
      </c>
      <c r="D8" s="15">
        <v>2962</v>
      </c>
      <c r="E8" s="16">
        <f t="shared" si="1"/>
        <v>5.6294663220313215</v>
      </c>
      <c r="F8" s="15">
        <v>2922</v>
      </c>
      <c r="G8" s="16">
        <f t="shared" si="2"/>
        <v>6.370871034557942</v>
      </c>
      <c r="H8" s="292"/>
    </row>
    <row r="9" spans="1:8" ht="22.5" customHeight="1">
      <c r="A9" s="17" t="s">
        <v>11</v>
      </c>
      <c r="B9" s="18">
        <f t="shared" si="3"/>
        <v>10283</v>
      </c>
      <c r="C9" s="16">
        <f t="shared" si="0"/>
        <v>10.441608025913627</v>
      </c>
      <c r="D9" s="18">
        <v>5107</v>
      </c>
      <c r="E9" s="16">
        <f t="shared" si="1"/>
        <v>9.706173027216055</v>
      </c>
      <c r="F9" s="18">
        <v>5176</v>
      </c>
      <c r="G9" s="16">
        <f t="shared" si="2"/>
        <v>11.285293797012972</v>
      </c>
      <c r="H9" s="292"/>
    </row>
    <row r="10" spans="1:8" ht="15" customHeight="1">
      <c r="A10" s="17" t="s">
        <v>12</v>
      </c>
      <c r="B10" s="18">
        <f t="shared" si="3"/>
        <v>15592</v>
      </c>
      <c r="C10" s="16">
        <f t="shared" si="0"/>
        <v>15.832495608289923</v>
      </c>
      <c r="D10" s="18">
        <v>8301</v>
      </c>
      <c r="E10" s="16">
        <f t="shared" si="1"/>
        <v>15.776569864679946</v>
      </c>
      <c r="F10" s="18">
        <v>7291</v>
      </c>
      <c r="G10" s="16">
        <f t="shared" si="2"/>
        <v>15.896653221410661</v>
      </c>
      <c r="H10" s="292"/>
    </row>
    <row r="11" spans="1:8" ht="15" customHeight="1">
      <c r="A11" s="17" t="s">
        <v>13</v>
      </c>
      <c r="B11" s="18">
        <f t="shared" si="3"/>
        <v>15457</v>
      </c>
      <c r="C11" s="16">
        <f t="shared" si="0"/>
        <v>15.695413328459296</v>
      </c>
      <c r="D11" s="18">
        <v>8763</v>
      </c>
      <c r="E11" s="16">
        <f t="shared" si="1"/>
        <v>16.65462977041204</v>
      </c>
      <c r="F11" s="18">
        <v>6694</v>
      </c>
      <c r="G11" s="16">
        <f t="shared" si="2"/>
        <v>14.5950070860133</v>
      </c>
      <c r="H11" s="292"/>
    </row>
    <row r="12" spans="1:8" ht="15" customHeight="1">
      <c r="A12" s="17" t="s">
        <v>14</v>
      </c>
      <c r="B12" s="18">
        <f t="shared" si="3"/>
        <v>13774</v>
      </c>
      <c r="C12" s="16">
        <f t="shared" si="0"/>
        <v>13.986454239904145</v>
      </c>
      <c r="D12" s="18">
        <v>8044</v>
      </c>
      <c r="E12" s="16">
        <f t="shared" si="1"/>
        <v>15.288125285084387</v>
      </c>
      <c r="F12" s="18">
        <v>5730</v>
      </c>
      <c r="G12" s="16">
        <f t="shared" si="2"/>
        <v>12.49318652567317</v>
      </c>
      <c r="H12" s="292"/>
    </row>
    <row r="13" spans="1:8" ht="15" customHeight="1">
      <c r="A13" s="17" t="s">
        <v>15</v>
      </c>
      <c r="B13" s="18">
        <f t="shared" si="3"/>
        <v>9705</v>
      </c>
      <c r="C13" s="16">
        <f t="shared" si="0"/>
        <v>9.854692783379534</v>
      </c>
      <c r="D13" s="18">
        <v>5550</v>
      </c>
      <c r="E13" s="16">
        <f t="shared" si="1"/>
        <v>10.54812224418428</v>
      </c>
      <c r="F13" s="18">
        <v>4155</v>
      </c>
      <c r="G13" s="16">
        <f t="shared" si="2"/>
        <v>9.059195464951488</v>
      </c>
      <c r="H13" s="292"/>
    </row>
    <row r="14" spans="1:8" ht="22.5" customHeight="1">
      <c r="A14" s="17" t="s">
        <v>16</v>
      </c>
      <c r="B14" s="18">
        <f t="shared" si="3"/>
        <v>6565</v>
      </c>
      <c r="C14" s="16">
        <f t="shared" si="0"/>
        <v>6.6662604969486505</v>
      </c>
      <c r="D14" s="18">
        <v>3512</v>
      </c>
      <c r="E14" s="16">
        <f t="shared" si="1"/>
        <v>6.674775733617151</v>
      </c>
      <c r="F14" s="18">
        <v>3053</v>
      </c>
      <c r="G14" s="16">
        <f t="shared" si="2"/>
        <v>6.656491878338603</v>
      </c>
      <c r="H14" s="292"/>
    </row>
    <row r="15" spans="1:8" ht="15" customHeight="1">
      <c r="A15" s="17" t="s">
        <v>17</v>
      </c>
      <c r="B15" s="18">
        <f t="shared" si="3"/>
        <v>4049</v>
      </c>
      <c r="C15" s="16">
        <f t="shared" si="0"/>
        <v>4.111452970623775</v>
      </c>
      <c r="D15" s="18">
        <v>2103</v>
      </c>
      <c r="E15" s="16">
        <f t="shared" si="1"/>
        <v>3.996883077390908</v>
      </c>
      <c r="F15" s="18">
        <v>1946</v>
      </c>
      <c r="G15" s="16">
        <f t="shared" si="2"/>
        <v>4.24288673280279</v>
      </c>
      <c r="H15" s="292"/>
    </row>
    <row r="16" spans="1:8" ht="15" customHeight="1">
      <c r="A16" s="17" t="s">
        <v>18</v>
      </c>
      <c r="B16" s="18">
        <f t="shared" si="3"/>
        <v>2364</v>
      </c>
      <c r="C16" s="16">
        <f t="shared" si="0"/>
        <v>2.400463033478539</v>
      </c>
      <c r="D16" s="18">
        <v>1129</v>
      </c>
      <c r="E16" s="16">
        <f t="shared" si="1"/>
        <v>2.1457351376007296</v>
      </c>
      <c r="F16" s="18">
        <v>1235</v>
      </c>
      <c r="G16" s="16">
        <f t="shared" si="2"/>
        <v>2.692685053962717</v>
      </c>
      <c r="H16" s="292"/>
    </row>
    <row r="17" spans="1:8" ht="15" customHeight="1">
      <c r="A17" s="17" t="s">
        <v>19</v>
      </c>
      <c r="B17" s="18">
        <f t="shared" si="3"/>
        <v>1337</v>
      </c>
      <c r="C17" s="16">
        <f t="shared" si="0"/>
        <v>1.3576222824707302</v>
      </c>
      <c r="D17" s="18">
        <v>597</v>
      </c>
      <c r="E17" s="16">
        <f t="shared" si="1"/>
        <v>1.1346358522122548</v>
      </c>
      <c r="F17" s="18">
        <v>740</v>
      </c>
      <c r="G17" s="16">
        <f t="shared" si="2"/>
        <v>1.6134307205930447</v>
      </c>
      <c r="H17" s="292"/>
    </row>
    <row r="18" spans="1:8" s="19" customFormat="1" ht="15" customHeight="1">
      <c r="A18" s="17" t="s">
        <v>20</v>
      </c>
      <c r="B18" s="18">
        <f t="shared" si="3"/>
        <v>886</v>
      </c>
      <c r="C18" s="16">
        <f t="shared" si="0"/>
        <v>0.8996659254069314</v>
      </c>
      <c r="D18" s="18">
        <v>398</v>
      </c>
      <c r="E18" s="16">
        <f t="shared" si="1"/>
        <v>0.7564239014748365</v>
      </c>
      <c r="F18" s="18">
        <v>488</v>
      </c>
      <c r="G18" s="16">
        <f t="shared" si="2"/>
        <v>1.0639921508775754</v>
      </c>
      <c r="H18" s="292"/>
    </row>
    <row r="19" spans="1:8" ht="22.5" customHeight="1">
      <c r="A19" t="s">
        <v>21</v>
      </c>
      <c r="B19" s="18">
        <f t="shared" si="3"/>
        <v>621</v>
      </c>
      <c r="C19" s="16">
        <f t="shared" si="0"/>
        <v>0.6305784872208852</v>
      </c>
      <c r="D19" s="18">
        <v>256</v>
      </c>
      <c r="E19" s="16">
        <f t="shared" si="1"/>
        <v>0.48654401702904065</v>
      </c>
      <c r="F19" s="18">
        <v>365</v>
      </c>
      <c r="G19" s="16">
        <f t="shared" si="2"/>
        <v>0.7958138013735964</v>
      </c>
      <c r="H19" s="292"/>
    </row>
    <row r="20" spans="1:8" ht="15" customHeight="1">
      <c r="A20" t="s">
        <v>22</v>
      </c>
      <c r="B20" s="18">
        <f t="shared" si="3"/>
        <v>427</v>
      </c>
      <c r="C20" s="16">
        <f t="shared" si="0"/>
        <v>0.4335861739827987</v>
      </c>
      <c r="D20" s="18">
        <v>172</v>
      </c>
      <c r="E20" s="16">
        <f t="shared" si="1"/>
        <v>0.32689676144138663</v>
      </c>
      <c r="F20" s="18">
        <v>255</v>
      </c>
      <c r="G20" s="16">
        <f t="shared" si="2"/>
        <v>0.5559795050692249</v>
      </c>
      <c r="H20" s="292"/>
    </row>
    <row r="21" spans="1:8" ht="15" customHeight="1">
      <c r="A21" t="s">
        <v>23</v>
      </c>
      <c r="B21" s="18">
        <f t="shared" si="3"/>
        <v>244</v>
      </c>
      <c r="C21" s="16">
        <f t="shared" si="0"/>
        <v>0.2477635279901707</v>
      </c>
      <c r="D21" s="18">
        <v>75</v>
      </c>
      <c r="E21" s="16">
        <f t="shared" si="1"/>
        <v>0.14254219248897673</v>
      </c>
      <c r="F21" s="18">
        <v>169</v>
      </c>
      <c r="G21" s="16">
        <f t="shared" si="2"/>
        <v>0.3684726915948981</v>
      </c>
      <c r="H21" s="292"/>
    </row>
    <row r="22" spans="1:8" ht="15" customHeight="1">
      <c r="A22" t="s">
        <v>24</v>
      </c>
      <c r="B22" s="18">
        <f t="shared" si="3"/>
        <v>122</v>
      </c>
      <c r="C22" s="16">
        <f t="shared" si="0"/>
        <v>0.12388176399508535</v>
      </c>
      <c r="D22" s="18">
        <v>45</v>
      </c>
      <c r="E22" s="16">
        <f t="shared" si="1"/>
        <v>0.08552531549338604</v>
      </c>
      <c r="F22" s="18">
        <v>77</v>
      </c>
      <c r="G22" s="16">
        <f t="shared" si="2"/>
        <v>0.1678840074130601</v>
      </c>
      <c r="H22" s="292"/>
    </row>
    <row r="23" spans="1:10" ht="15" customHeight="1">
      <c r="A23" s="20" t="s">
        <v>25</v>
      </c>
      <c r="B23" s="21">
        <f t="shared" si="3"/>
        <v>60</v>
      </c>
      <c r="C23" s="22">
        <f t="shared" si="0"/>
        <v>0.06092545770250098</v>
      </c>
      <c r="D23" s="21">
        <v>18</v>
      </c>
      <c r="E23" s="22">
        <f t="shared" si="1"/>
        <v>0.03421012619735442</v>
      </c>
      <c r="F23" s="21">
        <v>42</v>
      </c>
      <c r="G23" s="22">
        <f t="shared" si="2"/>
        <v>0.09157309495257822</v>
      </c>
      <c r="H23" s="292"/>
      <c r="I23" s="181"/>
      <c r="J23" s="157"/>
    </row>
    <row r="24" spans="2:9" ht="30" customHeight="1">
      <c r="B24" s="17"/>
      <c r="C24" s="17"/>
      <c r="D24" s="17"/>
      <c r="E24" s="17"/>
      <c r="H24" s="157"/>
      <c r="I24" s="157"/>
    </row>
    <row r="25" spans="8:13" ht="15" customHeight="1">
      <c r="H25" s="157"/>
      <c r="I25" s="157"/>
      <c r="K25" s="19"/>
      <c r="L25" s="19" t="s">
        <v>1</v>
      </c>
      <c r="M25" s="19" t="s">
        <v>2</v>
      </c>
    </row>
    <row r="26" spans="8:14" ht="15" customHeight="1">
      <c r="H26" s="157"/>
      <c r="I26" s="157"/>
      <c r="K26" s="25" t="s">
        <v>7</v>
      </c>
      <c r="L26" s="30">
        <f aca="true" t="shared" si="4" ref="L26:L44">-$D5</f>
        <v>-827</v>
      </c>
      <c r="M26" s="30">
        <f aca="true" t="shared" si="5" ref="M26:M44">$F5</f>
        <v>887</v>
      </c>
      <c r="N26" s="23"/>
    </row>
    <row r="27" spans="8:14" ht="15" customHeight="1">
      <c r="H27" s="157"/>
      <c r="I27" s="157"/>
      <c r="K27" s="25" t="s">
        <v>8</v>
      </c>
      <c r="L27" s="30">
        <f t="shared" si="4"/>
        <v>-2306</v>
      </c>
      <c r="M27" s="30">
        <f t="shared" si="5"/>
        <v>2223</v>
      </c>
      <c r="N27" s="23"/>
    </row>
    <row r="28" spans="8:14" ht="15" customHeight="1">
      <c r="H28" s="157"/>
      <c r="I28" s="157"/>
      <c r="K28" s="25" t="s">
        <v>9</v>
      </c>
      <c r="L28" s="30">
        <f t="shared" si="4"/>
        <v>-2451</v>
      </c>
      <c r="M28" s="30">
        <f t="shared" si="5"/>
        <v>2417</v>
      </c>
      <c r="N28" s="23"/>
    </row>
    <row r="29" spans="8:14" ht="15" customHeight="1">
      <c r="H29" s="157"/>
      <c r="I29" s="157"/>
      <c r="K29" s="25" t="s">
        <v>10</v>
      </c>
      <c r="L29" s="30">
        <f t="shared" si="4"/>
        <v>-2962</v>
      </c>
      <c r="M29" s="30">
        <f t="shared" si="5"/>
        <v>2922</v>
      </c>
      <c r="N29" s="23"/>
    </row>
    <row r="30" spans="8:14" ht="15" customHeight="1">
      <c r="H30" s="157"/>
      <c r="I30" s="157"/>
      <c r="K30" s="25" t="s">
        <v>11</v>
      </c>
      <c r="L30" s="30">
        <f t="shared" si="4"/>
        <v>-5107</v>
      </c>
      <c r="M30" s="30">
        <f t="shared" si="5"/>
        <v>5176</v>
      </c>
      <c r="N30" s="23"/>
    </row>
    <row r="31" spans="11:14" ht="15" customHeight="1">
      <c r="K31" s="27" t="s">
        <v>12</v>
      </c>
      <c r="L31" s="30">
        <f t="shared" si="4"/>
        <v>-8301</v>
      </c>
      <c r="M31" s="30">
        <f t="shared" si="5"/>
        <v>7291</v>
      </c>
      <c r="N31" s="23"/>
    </row>
    <row r="32" spans="11:14" ht="15" customHeight="1">
      <c r="K32" s="27" t="s">
        <v>13</v>
      </c>
      <c r="L32" s="30">
        <f t="shared" si="4"/>
        <v>-8763</v>
      </c>
      <c r="M32" s="30">
        <f t="shared" si="5"/>
        <v>6694</v>
      </c>
      <c r="N32" s="23"/>
    </row>
    <row r="33" spans="11:14" ht="15" customHeight="1">
      <c r="K33" s="27" t="s">
        <v>14</v>
      </c>
      <c r="L33" s="30">
        <f t="shared" si="4"/>
        <v>-8044</v>
      </c>
      <c r="M33" s="30">
        <f t="shared" si="5"/>
        <v>5730</v>
      </c>
      <c r="N33" s="23"/>
    </row>
    <row r="34" spans="11:14" ht="15" customHeight="1">
      <c r="K34" s="27" t="s">
        <v>15</v>
      </c>
      <c r="L34" s="30">
        <f t="shared" si="4"/>
        <v>-5550</v>
      </c>
      <c r="M34" s="30">
        <f t="shared" si="5"/>
        <v>4155</v>
      </c>
      <c r="N34" s="23"/>
    </row>
    <row r="35" spans="11:14" ht="15" customHeight="1">
      <c r="K35" s="27" t="s">
        <v>16</v>
      </c>
      <c r="L35" s="30">
        <f t="shared" si="4"/>
        <v>-3512</v>
      </c>
      <c r="M35" s="30">
        <f t="shared" si="5"/>
        <v>3053</v>
      </c>
      <c r="N35" s="23"/>
    </row>
    <row r="36" spans="8:14" ht="15" customHeight="1">
      <c r="H36" s="17"/>
      <c r="I36" s="17"/>
      <c r="J36" s="17"/>
      <c r="K36" s="27" t="s">
        <v>17</v>
      </c>
      <c r="L36" s="201">
        <f t="shared" si="4"/>
        <v>-2103</v>
      </c>
      <c r="M36" s="30">
        <f t="shared" si="5"/>
        <v>1946</v>
      </c>
      <c r="N36" s="23"/>
    </row>
    <row r="37" spans="8:14" ht="15" customHeight="1">
      <c r="H37" s="17"/>
      <c r="I37" s="17"/>
      <c r="J37" s="17"/>
      <c r="K37" s="27" t="s">
        <v>18</v>
      </c>
      <c r="L37" s="201">
        <f t="shared" si="4"/>
        <v>-1129</v>
      </c>
      <c r="M37" s="30">
        <f t="shared" si="5"/>
        <v>1235</v>
      </c>
      <c r="N37" s="23"/>
    </row>
    <row r="38" spans="8:14" ht="15" customHeight="1">
      <c r="H38" s="17"/>
      <c r="I38" s="17"/>
      <c r="J38" s="17"/>
      <c r="K38" s="27" t="s">
        <v>19</v>
      </c>
      <c r="L38" s="201">
        <f t="shared" si="4"/>
        <v>-597</v>
      </c>
      <c r="M38" s="30">
        <f t="shared" si="5"/>
        <v>740</v>
      </c>
      <c r="N38" s="23"/>
    </row>
    <row r="39" spans="8:14" ht="15" customHeight="1">
      <c r="H39" s="17"/>
      <c r="I39" s="17"/>
      <c r="J39" s="17"/>
      <c r="K39" s="27" t="s">
        <v>20</v>
      </c>
      <c r="L39" s="201">
        <f t="shared" si="4"/>
        <v>-398</v>
      </c>
      <c r="M39" s="30">
        <f t="shared" si="5"/>
        <v>488</v>
      </c>
      <c r="N39" s="23"/>
    </row>
    <row r="40" spans="8:14" ht="15" customHeight="1">
      <c r="H40" s="17"/>
      <c r="I40" s="17"/>
      <c r="J40" s="17"/>
      <c r="K40" s="27" t="s">
        <v>21</v>
      </c>
      <c r="L40" s="201">
        <f t="shared" si="4"/>
        <v>-256</v>
      </c>
      <c r="M40" s="30">
        <f t="shared" si="5"/>
        <v>365</v>
      </c>
      <c r="N40" s="23"/>
    </row>
    <row r="41" spans="8:14" ht="15" customHeight="1">
      <c r="H41" s="17"/>
      <c r="I41" s="17"/>
      <c r="J41" s="17"/>
      <c r="K41" s="27" t="s">
        <v>22</v>
      </c>
      <c r="L41" s="201">
        <f t="shared" si="4"/>
        <v>-172</v>
      </c>
      <c r="M41" s="30">
        <f t="shared" si="5"/>
        <v>255</v>
      </c>
      <c r="N41" s="23"/>
    </row>
    <row r="42" spans="8:14" ht="15" customHeight="1">
      <c r="H42" s="17"/>
      <c r="I42" s="17"/>
      <c r="J42" s="17"/>
      <c r="K42" s="27" t="s">
        <v>23</v>
      </c>
      <c r="L42" s="201">
        <f t="shared" si="4"/>
        <v>-75</v>
      </c>
      <c r="M42" s="30">
        <f t="shared" si="5"/>
        <v>169</v>
      </c>
      <c r="N42" s="23"/>
    </row>
    <row r="43" spans="8:14" ht="15" customHeight="1">
      <c r="H43" s="17"/>
      <c r="I43" s="17"/>
      <c r="J43" s="17"/>
      <c r="K43" s="27" t="s">
        <v>24</v>
      </c>
      <c r="L43" s="201">
        <f t="shared" si="4"/>
        <v>-45</v>
      </c>
      <c r="M43" s="30">
        <f t="shared" si="5"/>
        <v>77</v>
      </c>
      <c r="N43" s="23"/>
    </row>
    <row r="44" spans="8:13" ht="11.25">
      <c r="H44" s="17"/>
      <c r="I44" s="17"/>
      <c r="J44" s="17"/>
      <c r="K44" s="28" t="s">
        <v>25</v>
      </c>
      <c r="L44" s="201">
        <f t="shared" si="4"/>
        <v>-18</v>
      </c>
      <c r="M44" s="30">
        <f t="shared" si="5"/>
        <v>42</v>
      </c>
    </row>
    <row r="45" spans="8:13" ht="11.25">
      <c r="H45" s="17"/>
      <c r="I45" s="17"/>
      <c r="J45" s="17"/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3" style="0" customWidth="1"/>
    <col min="2" max="6" width="13.33203125" style="0" customWidth="1"/>
    <col min="7" max="7" width="13.33203125" style="254" customWidth="1"/>
    <col min="8" max="9" width="7" style="254" bestFit="1" customWidth="1"/>
    <col min="10" max="10" width="10.83203125" style="254" customWidth="1"/>
    <col min="11" max="11" width="7" style="254" bestFit="1" customWidth="1"/>
    <col min="12" max="14" width="8.16015625" style="254" bestFit="1" customWidth="1"/>
    <col min="15" max="18" width="12" style="254" customWidth="1"/>
  </cols>
  <sheetData>
    <row r="1" spans="1:18" s="2" customFormat="1" ht="39.75" customHeight="1">
      <c r="A1" s="389" t="s">
        <v>407</v>
      </c>
      <c r="B1" s="389"/>
      <c r="C1" s="389"/>
      <c r="D1" s="389"/>
      <c r="E1" s="389"/>
      <c r="F1" s="389"/>
      <c r="G1" s="389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32" customFormat="1" ht="18" customHeight="1">
      <c r="A2" s="9" t="s">
        <v>26</v>
      </c>
      <c r="B2" s="17"/>
      <c r="C2" s="17"/>
      <c r="D2" s="17"/>
      <c r="E2" s="17"/>
      <c r="F2" s="17"/>
      <c r="G2" s="242"/>
      <c r="H2" s="256"/>
      <c r="I2" s="256"/>
      <c r="J2" s="257"/>
      <c r="K2" s="257"/>
      <c r="L2" s="257"/>
      <c r="M2" s="257"/>
      <c r="N2" s="257"/>
      <c r="O2" s="257"/>
      <c r="P2" s="257"/>
      <c r="Q2" s="257"/>
      <c r="R2" s="257"/>
    </row>
    <row r="3" spans="1:15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246"/>
      <c r="I3" s="246"/>
      <c r="J3" s="246"/>
      <c r="K3" s="246"/>
      <c r="L3" s="246"/>
      <c r="M3" s="246"/>
      <c r="N3" s="246"/>
      <c r="O3" s="246"/>
    </row>
    <row r="4" spans="1:12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248"/>
      <c r="I4" s="248"/>
      <c r="J4" s="248"/>
      <c r="K4" s="248"/>
      <c r="L4" s="248"/>
    </row>
    <row r="5" spans="1:12" s="13" customFormat="1" ht="15" customHeight="1">
      <c r="A5" s="11" t="s">
        <v>6</v>
      </c>
      <c r="B5" s="33">
        <f>D5+F5</f>
        <v>133519</v>
      </c>
      <c r="C5" s="34">
        <f>B5/B$5*100</f>
        <v>100</v>
      </c>
      <c r="D5" s="33">
        <f>SUM(D6:D8)</f>
        <v>72742</v>
      </c>
      <c r="E5" s="34">
        <f>D5/D$5*100</f>
        <v>100</v>
      </c>
      <c r="F5" s="33">
        <f>SUM(F6:F8)</f>
        <v>60777</v>
      </c>
      <c r="G5" s="34">
        <f>F5/F$5*100</f>
        <v>100</v>
      </c>
      <c r="H5" s="252"/>
      <c r="I5" s="252"/>
      <c r="J5" s="252"/>
      <c r="K5" s="252"/>
      <c r="L5" s="252"/>
    </row>
    <row r="6" spans="1:18" ht="15" customHeight="1">
      <c r="A6" s="37" t="s">
        <v>41</v>
      </c>
      <c r="B6" s="35">
        <f>D6+F6</f>
        <v>20685</v>
      </c>
      <c r="C6" s="36">
        <f>B6/B$5*100</f>
        <v>15.492177143327915</v>
      </c>
      <c r="D6" s="35">
        <v>11570</v>
      </c>
      <c r="E6" s="36">
        <f>D6/D$5*100</f>
        <v>15.905529130351104</v>
      </c>
      <c r="F6" s="23">
        <v>9115</v>
      </c>
      <c r="G6" s="293">
        <f>F6/F$5*100</f>
        <v>14.997449693140496</v>
      </c>
      <c r="M6"/>
      <c r="N6"/>
      <c r="O6"/>
      <c r="P6"/>
      <c r="Q6"/>
      <c r="R6"/>
    </row>
    <row r="7" spans="1:18" ht="15" customHeight="1">
      <c r="A7" s="37" t="s">
        <v>3</v>
      </c>
      <c r="B7" s="35">
        <f>D7+F7</f>
        <v>14353</v>
      </c>
      <c r="C7" s="36">
        <f>B7/B$5*100</f>
        <v>10.749780930054898</v>
      </c>
      <c r="D7" s="35">
        <v>8556</v>
      </c>
      <c r="E7" s="36">
        <f>D7/D$5*100</f>
        <v>11.762118171070359</v>
      </c>
      <c r="F7" s="23">
        <v>5797</v>
      </c>
      <c r="G7" s="293">
        <f>F7/F$5*100</f>
        <v>9.538147654540369</v>
      </c>
      <c r="M7"/>
      <c r="N7"/>
      <c r="O7"/>
      <c r="P7"/>
      <c r="Q7"/>
      <c r="R7"/>
    </row>
    <row r="8" spans="1:18" ht="15" customHeight="1">
      <c r="A8" s="20" t="s">
        <v>42</v>
      </c>
      <c r="B8" s="21">
        <f>D8+F8</f>
        <v>98481</v>
      </c>
      <c r="C8" s="40">
        <f>B8/B$5*100</f>
        <v>73.7580419266172</v>
      </c>
      <c r="D8" s="21">
        <v>52616</v>
      </c>
      <c r="E8" s="40">
        <f>D8/D$5*100</f>
        <v>72.33235269857855</v>
      </c>
      <c r="F8" s="41">
        <v>45865</v>
      </c>
      <c r="G8" s="294">
        <f>F8/F$5*100</f>
        <v>75.46440265231912</v>
      </c>
      <c r="P8"/>
      <c r="Q8"/>
      <c r="R8"/>
    </row>
    <row r="9" spans="2:5" ht="30" customHeight="1">
      <c r="B9" s="17"/>
      <c r="C9" s="17"/>
      <c r="D9" s="17"/>
      <c r="E9" s="17"/>
    </row>
    <row r="10" spans="1:18" s="32" customFormat="1" ht="18" customHeight="1">
      <c r="A10" s="9" t="s">
        <v>40</v>
      </c>
      <c r="B10" s="189"/>
      <c r="C10" s="189"/>
      <c r="D10" s="189"/>
      <c r="E10" s="189"/>
      <c r="F10" s="189"/>
      <c r="G10" s="242"/>
      <c r="H10" s="259"/>
      <c r="I10" s="256"/>
      <c r="J10" s="257"/>
      <c r="K10" s="257"/>
      <c r="L10" s="257"/>
      <c r="M10" s="257"/>
      <c r="N10" s="257"/>
      <c r="O10" s="257"/>
      <c r="P10" s="257"/>
      <c r="Q10" s="257"/>
      <c r="R10" s="257"/>
    </row>
    <row r="11" spans="1:18" s="5" customFormat="1" ht="36" customHeight="1">
      <c r="A11" s="235" t="s">
        <v>359</v>
      </c>
      <c r="B11" s="382" t="s">
        <v>0</v>
      </c>
      <c r="C11" s="382"/>
      <c r="D11" s="382" t="s">
        <v>1</v>
      </c>
      <c r="E11" s="382"/>
      <c r="F11" s="3" t="s">
        <v>2</v>
      </c>
      <c r="G11" s="3"/>
      <c r="H11" s="247"/>
      <c r="I11" s="247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1:18" s="10" customFormat="1" ht="19.5" customHeight="1">
      <c r="A12" s="6"/>
      <c r="B12" s="7" t="s">
        <v>4</v>
      </c>
      <c r="C12" s="8" t="s">
        <v>5</v>
      </c>
      <c r="D12" s="7" t="s">
        <v>4</v>
      </c>
      <c r="E12" s="8" t="s">
        <v>5</v>
      </c>
      <c r="F12" s="7" t="s">
        <v>4</v>
      </c>
      <c r="G12" s="8" t="s">
        <v>5</v>
      </c>
      <c r="H12" s="258"/>
      <c r="I12" s="258"/>
      <c r="J12" s="248"/>
      <c r="K12" s="248"/>
      <c r="L12" s="248"/>
      <c r="M12" s="248"/>
      <c r="N12" s="248"/>
      <c r="O12" s="248"/>
      <c r="P12" s="248"/>
      <c r="Q12" s="248"/>
      <c r="R12" s="248"/>
    </row>
    <row r="13" spans="1:18" s="13" customFormat="1" ht="15" customHeight="1">
      <c r="A13" s="11" t="s">
        <v>6</v>
      </c>
      <c r="B13" s="33">
        <f>D13+F13</f>
        <v>133519</v>
      </c>
      <c r="C13" s="34">
        <f>B13/$B13*100</f>
        <v>100</v>
      </c>
      <c r="D13" s="12">
        <f>SUM(D14:D16)</f>
        <v>72742</v>
      </c>
      <c r="E13" s="66">
        <f>D13/$B13*100</f>
        <v>54.48063571476719</v>
      </c>
      <c r="F13" s="12">
        <f>SUM(F14:F16)</f>
        <v>60777</v>
      </c>
      <c r="G13" s="66">
        <f>F13/$B13*100</f>
        <v>45.51936428523281</v>
      </c>
      <c r="H13" s="254"/>
      <c r="I13" s="254"/>
      <c r="J13" s="252"/>
      <c r="K13" s="252"/>
      <c r="L13" s="252"/>
      <c r="M13" s="252"/>
      <c r="N13" s="252"/>
      <c r="O13" s="252"/>
      <c r="P13" s="252"/>
      <c r="Q13" s="252"/>
      <c r="R13" s="252"/>
    </row>
    <row r="14" spans="1:7" ht="15" customHeight="1">
      <c r="A14" s="37" t="s">
        <v>41</v>
      </c>
      <c r="B14" s="35">
        <f>D14+F14</f>
        <v>20685</v>
      </c>
      <c r="C14" s="43">
        <f>B14/$B14*100</f>
        <v>100</v>
      </c>
      <c r="D14" s="35">
        <v>11570</v>
      </c>
      <c r="E14" s="36">
        <f>D14/$B14*100</f>
        <v>55.93425187333817</v>
      </c>
      <c r="F14" s="23">
        <v>9115</v>
      </c>
      <c r="G14" s="293">
        <f>F14/$B14*100</f>
        <v>44.06574812666183</v>
      </c>
    </row>
    <row r="15" spans="1:7" ht="15" customHeight="1">
      <c r="A15" s="37" t="s">
        <v>3</v>
      </c>
      <c r="B15" s="35">
        <f>D15+F15</f>
        <v>14353</v>
      </c>
      <c r="C15" s="43">
        <f>B15/$B15*100</f>
        <v>100</v>
      </c>
      <c r="D15" s="35">
        <v>8556</v>
      </c>
      <c r="E15" s="36">
        <f>D15/$B15*100</f>
        <v>59.611231101511876</v>
      </c>
      <c r="F15" s="23">
        <v>5797</v>
      </c>
      <c r="G15" s="293">
        <f>F15/$B15*100</f>
        <v>40.38876889848812</v>
      </c>
    </row>
    <row r="16" spans="1:7" ht="15" customHeight="1">
      <c r="A16" s="20" t="s">
        <v>42</v>
      </c>
      <c r="B16" s="21">
        <f>D16+F16</f>
        <v>98481</v>
      </c>
      <c r="C16" s="45">
        <f>B16/$B16*100</f>
        <v>100</v>
      </c>
      <c r="D16" s="21">
        <v>52616</v>
      </c>
      <c r="E16" s="40">
        <f>D16/$B16*100</f>
        <v>53.4275647079132</v>
      </c>
      <c r="F16" s="41">
        <v>45865</v>
      </c>
      <c r="G16" s="294">
        <f>F16/$B16*100</f>
        <v>46.5724352920868</v>
      </c>
    </row>
    <row r="17" spans="11:14" ht="30" customHeight="1">
      <c r="K17" s="242"/>
      <c r="L17" s="260"/>
      <c r="M17" s="260"/>
      <c r="N17" s="261"/>
    </row>
    <row r="18" spans="1:65" ht="79.5" customHeight="1">
      <c r="A18" s="391" t="s">
        <v>408</v>
      </c>
      <c r="B18" s="391"/>
      <c r="C18" s="391"/>
      <c r="D18" s="391"/>
      <c r="E18" s="2"/>
      <c r="F18" s="2"/>
      <c r="G18" s="255"/>
      <c r="H18" s="245"/>
      <c r="I18" s="245"/>
      <c r="J18" s="245"/>
      <c r="K18" s="245"/>
      <c r="L18" s="245"/>
      <c r="M18" s="245"/>
      <c r="N18" s="245"/>
      <c r="O18" s="243"/>
      <c r="P18" s="243"/>
      <c r="Q18" s="244"/>
      <c r="R18" s="245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</row>
    <row r="19" spans="1:65" s="5" customFormat="1" ht="39.75" customHeight="1">
      <c r="A19" s="235" t="s">
        <v>359</v>
      </c>
      <c r="B19" s="390" t="s">
        <v>128</v>
      </c>
      <c r="C19" s="390"/>
      <c r="D19" s="390"/>
      <c r="E19" s="4"/>
      <c r="F19" s="4"/>
      <c r="G19" s="247"/>
      <c r="H19" s="247"/>
      <c r="I19" s="262" t="s">
        <v>299</v>
      </c>
      <c r="J19" s="262" t="s">
        <v>294</v>
      </c>
      <c r="K19" s="262" t="s">
        <v>295</v>
      </c>
      <c r="L19" s="247"/>
      <c r="M19" s="247"/>
      <c r="N19" s="295" t="s">
        <v>299</v>
      </c>
      <c r="O19" s="295" t="s">
        <v>294</v>
      </c>
      <c r="P19" s="295" t="s">
        <v>295</v>
      </c>
      <c r="Q19" s="247"/>
      <c r="R19" s="247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pans="1:65" s="10" customFormat="1" ht="19.5" customHeight="1">
      <c r="A20" s="6"/>
      <c r="B20" s="94" t="s">
        <v>0</v>
      </c>
      <c r="C20" s="7" t="s">
        <v>1</v>
      </c>
      <c r="D20" s="95" t="s">
        <v>2</v>
      </c>
      <c r="E20" s="9"/>
      <c r="F20" s="9"/>
      <c r="G20" s="258"/>
      <c r="H20" s="251"/>
      <c r="I20" s="263" t="s">
        <v>296</v>
      </c>
      <c r="J20" s="298">
        <v>11570</v>
      </c>
      <c r="K20" s="298">
        <v>9115</v>
      </c>
      <c r="L20" s="251">
        <f>J20+K20</f>
        <v>20685</v>
      </c>
      <c r="M20" s="251"/>
      <c r="N20" s="296" t="s">
        <v>296</v>
      </c>
      <c r="O20" s="297">
        <v>111978</v>
      </c>
      <c r="P20" s="297">
        <v>108129</v>
      </c>
      <c r="Q20" s="251">
        <f>O20+P20</f>
        <v>220107</v>
      </c>
      <c r="R20" s="251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</row>
    <row r="21" spans="1:65" s="13" customFormat="1" ht="15" customHeight="1">
      <c r="A21" s="11" t="s">
        <v>6</v>
      </c>
      <c r="B21" s="96">
        <f>L23/Q23*100</f>
        <v>10.29718776390019</v>
      </c>
      <c r="C21" s="96">
        <f>J23/O23*100</f>
        <v>11.243037051233703</v>
      </c>
      <c r="D21" s="123">
        <f>K23/P23*100</f>
        <v>9.355215582328576</v>
      </c>
      <c r="E21"/>
      <c r="F21"/>
      <c r="G21" s="254"/>
      <c r="H21" s="262"/>
      <c r="I21" s="263" t="s">
        <v>297</v>
      </c>
      <c r="J21" s="298">
        <v>8556</v>
      </c>
      <c r="K21" s="298">
        <v>5797</v>
      </c>
      <c r="L21" s="251">
        <f>J21+K21</f>
        <v>14353</v>
      </c>
      <c r="M21" s="251"/>
      <c r="N21" s="296" t="s">
        <v>297</v>
      </c>
      <c r="O21" s="297">
        <v>74262</v>
      </c>
      <c r="P21" s="297">
        <v>69784</v>
      </c>
      <c r="Q21" s="251">
        <f>O21+P21</f>
        <v>144046</v>
      </c>
      <c r="R21" s="253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</row>
    <row r="22" spans="1:65" ht="15" customHeight="1">
      <c r="A22" s="37" t="s">
        <v>41</v>
      </c>
      <c r="B22" s="97">
        <f>L20/Q20*100</f>
        <v>9.39770202674154</v>
      </c>
      <c r="C22" s="97">
        <f aca="true" t="shared" si="0" ref="C22:D24">J20/O20*100</f>
        <v>10.332386718819768</v>
      </c>
      <c r="D22" s="97">
        <f t="shared" si="0"/>
        <v>8.429745951594853</v>
      </c>
      <c r="H22" s="262"/>
      <c r="I22" s="263" t="s">
        <v>298</v>
      </c>
      <c r="J22" s="298">
        <v>52616</v>
      </c>
      <c r="K22" s="298">
        <v>45865</v>
      </c>
      <c r="L22" s="251">
        <f>J22+K22</f>
        <v>98481</v>
      </c>
      <c r="M22" s="251"/>
      <c r="N22" s="296" t="s">
        <v>298</v>
      </c>
      <c r="O22" s="297">
        <v>460756</v>
      </c>
      <c r="P22" s="297">
        <v>471746</v>
      </c>
      <c r="Q22" s="251">
        <f>O22+P22</f>
        <v>932502</v>
      </c>
      <c r="R22" s="245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</row>
    <row r="23" spans="1:65" ht="15" customHeight="1">
      <c r="A23" s="37" t="s">
        <v>3</v>
      </c>
      <c r="B23" s="97">
        <f>L21/Q21*100</f>
        <v>9.96417810977049</v>
      </c>
      <c r="C23" s="97">
        <f t="shared" si="0"/>
        <v>11.52137028359053</v>
      </c>
      <c r="D23" s="97">
        <f t="shared" si="0"/>
        <v>8.307061790668348</v>
      </c>
      <c r="H23" s="263"/>
      <c r="I23" s="262"/>
      <c r="J23" s="264">
        <f>SUM(J20:J22)</f>
        <v>72742</v>
      </c>
      <c r="K23" s="264">
        <f>SUM(K20:K22)</f>
        <v>60777</v>
      </c>
      <c r="L23" s="251">
        <f>J23+K23</f>
        <v>133519</v>
      </c>
      <c r="M23" s="251"/>
      <c r="N23" s="263"/>
      <c r="O23" s="263">
        <f>SUM(O20:O22)</f>
        <v>646996</v>
      </c>
      <c r="P23" s="263">
        <f>SUM(P20:P22)</f>
        <v>649659</v>
      </c>
      <c r="Q23" s="251">
        <f>O23+P23</f>
        <v>1296655</v>
      </c>
      <c r="R23" s="245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</row>
    <row r="24" spans="1:65" ht="15" customHeight="1">
      <c r="A24" s="20" t="s">
        <v>42</v>
      </c>
      <c r="B24" s="174">
        <f>L22/Q22*100</f>
        <v>10.560942496638077</v>
      </c>
      <c r="C24" s="174">
        <f t="shared" si="0"/>
        <v>11.41949318077247</v>
      </c>
      <c r="D24" s="174">
        <f t="shared" si="0"/>
        <v>9.7223929826644</v>
      </c>
      <c r="H24" s="263"/>
      <c r="I24" s="262"/>
      <c r="J24" s="264"/>
      <c r="K24" s="264"/>
      <c r="L24" s="245"/>
      <c r="M24" s="245"/>
      <c r="N24" s="263"/>
      <c r="O24" s="263"/>
      <c r="P24" s="264"/>
      <c r="Q24" s="264"/>
      <c r="R24" s="245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</row>
    <row r="25" spans="8:19" ht="15" customHeight="1">
      <c r="H25" s="265"/>
      <c r="I25" s="266"/>
      <c r="J25" s="267"/>
      <c r="K25" s="267"/>
      <c r="L25" s="245"/>
      <c r="M25" s="245"/>
      <c r="N25" s="265"/>
      <c r="O25" s="265"/>
      <c r="P25" s="267"/>
      <c r="Q25" s="267"/>
      <c r="R25" s="260"/>
      <c r="S25" s="23"/>
    </row>
    <row r="26" spans="6:16" ht="15" customHeight="1">
      <c r="F26" s="157"/>
      <c r="G26" s="245"/>
      <c r="H26" s="245"/>
      <c r="I26" s="245"/>
      <c r="J26" s="245"/>
      <c r="K26" s="245"/>
      <c r="L26" s="245"/>
      <c r="M26" s="245"/>
      <c r="N26" s="243"/>
      <c r="O26" s="260"/>
      <c r="P26" s="261"/>
    </row>
    <row r="27" spans="6:15" ht="15" customHeight="1">
      <c r="F27" s="157"/>
      <c r="G27" s="245"/>
      <c r="H27" s="245"/>
      <c r="I27" s="245"/>
      <c r="J27" s="245"/>
      <c r="K27" s="245"/>
      <c r="L27" s="245"/>
      <c r="M27" s="243"/>
      <c r="N27" s="243"/>
      <c r="O27" s="261"/>
    </row>
    <row r="28" spans="6:14" ht="15" customHeight="1">
      <c r="F28" s="157"/>
      <c r="G28" s="245"/>
      <c r="H28" s="245"/>
      <c r="I28" s="245"/>
      <c r="J28" s="245"/>
      <c r="K28" s="245"/>
      <c r="L28" s="243"/>
      <c r="M28" s="243"/>
      <c r="N28" s="244"/>
    </row>
    <row r="29" spans="12:14" ht="15" customHeight="1">
      <c r="L29" s="260"/>
      <c r="M29" s="260"/>
      <c r="N29" s="261"/>
    </row>
    <row r="30" spans="12:14" ht="15" customHeight="1">
      <c r="L30" s="260"/>
      <c r="M30" s="260"/>
      <c r="N30" s="261"/>
    </row>
    <row r="31" spans="12:14" ht="15" customHeight="1">
      <c r="L31" s="260"/>
      <c r="M31" s="260"/>
      <c r="N31" s="261"/>
    </row>
    <row r="32" spans="11:13" ht="15" customHeight="1">
      <c r="K32" s="242"/>
      <c r="L32" s="260"/>
      <c r="M32" s="260"/>
    </row>
    <row r="33" spans="11:12" ht="15" customHeight="1">
      <c r="K33" s="245"/>
      <c r="L33" s="260"/>
    </row>
    <row r="34" ht="15" customHeight="1"/>
    <row r="36" spans="8:12" ht="11.25">
      <c r="H36" s="242"/>
      <c r="I36" s="242"/>
      <c r="J36" s="242"/>
      <c r="K36" s="242"/>
      <c r="L36" s="242"/>
    </row>
    <row r="37" spans="8:12" ht="11.25">
      <c r="H37" s="242"/>
      <c r="I37" s="242"/>
      <c r="J37" s="242"/>
      <c r="K37" s="242"/>
      <c r="L37" s="242"/>
    </row>
    <row r="38" spans="8:12" ht="11.25">
      <c r="H38" s="242"/>
      <c r="I38" s="242"/>
      <c r="J38" s="242"/>
      <c r="K38" s="242"/>
      <c r="L38" s="242"/>
    </row>
    <row r="39" spans="8:12" ht="11.25">
      <c r="H39" s="242"/>
      <c r="I39" s="242"/>
      <c r="J39" s="242"/>
      <c r="K39" s="242"/>
      <c r="L39" s="242"/>
    </row>
    <row r="40" spans="8:12" ht="11.25">
      <c r="H40" s="242"/>
      <c r="I40" s="242"/>
      <c r="J40" s="242"/>
      <c r="K40" s="242"/>
      <c r="L40" s="242"/>
    </row>
    <row r="41" spans="8:12" ht="11.25">
      <c r="H41" s="242"/>
      <c r="I41" s="242"/>
      <c r="J41" s="242"/>
      <c r="K41" s="242"/>
      <c r="L41" s="242"/>
    </row>
    <row r="42" spans="8:12" ht="11.25">
      <c r="H42" s="242"/>
      <c r="I42" s="242"/>
      <c r="J42" s="242"/>
      <c r="K42" s="242"/>
      <c r="L42" s="242"/>
    </row>
    <row r="43" spans="8:12" ht="11.25">
      <c r="H43" s="242"/>
      <c r="I43" s="242"/>
      <c r="J43" s="242"/>
      <c r="K43" s="242"/>
      <c r="L43" s="242"/>
    </row>
    <row r="44" spans="8:12" ht="11.25">
      <c r="H44" s="242"/>
      <c r="I44" s="242"/>
      <c r="J44" s="242"/>
      <c r="K44" s="242"/>
      <c r="L44" s="242"/>
    </row>
    <row r="45" spans="8:12" ht="11.25">
      <c r="H45" s="242"/>
      <c r="I45" s="242"/>
      <c r="J45" s="242"/>
      <c r="K45" s="242"/>
      <c r="L45" s="242"/>
    </row>
  </sheetData>
  <mergeCells count="8">
    <mergeCell ref="B11:C11"/>
    <mergeCell ref="D11:E11"/>
    <mergeCell ref="B19:D19"/>
    <mergeCell ref="A18:D18"/>
    <mergeCell ref="F3:G3"/>
    <mergeCell ref="B3:C3"/>
    <mergeCell ref="D3:E3"/>
    <mergeCell ref="A1:G1"/>
  </mergeCells>
  <hyperlinks>
    <hyperlink ref="A3" location="Indice!B6" display="Inicio"/>
    <hyperlink ref="A11" location="Indice!B6" display="Inicio"/>
    <hyperlink ref="A19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M45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6.83203125" style="0" customWidth="1"/>
    <col min="2" max="5" width="14.83203125" style="0" customWidth="1"/>
    <col min="6" max="6" width="14.83203125" style="254" customWidth="1"/>
    <col min="7" max="7" width="13.5" style="197" customWidth="1"/>
    <col min="8" max="9" width="6.16015625" style="197" bestFit="1" customWidth="1"/>
    <col min="10" max="10" width="7.16015625" style="197" bestFit="1" customWidth="1"/>
    <col min="11" max="11" width="16.66015625" style="197" customWidth="1"/>
    <col min="12" max="14" width="8.16015625" style="197" bestFit="1" customWidth="1"/>
    <col min="15" max="20" width="12" style="254" customWidth="1"/>
  </cols>
  <sheetData>
    <row r="1" spans="1:20" s="2" customFormat="1" ht="60" customHeight="1">
      <c r="A1" s="392" t="s">
        <v>406</v>
      </c>
      <c r="B1" s="393"/>
      <c r="C1" s="393"/>
      <c r="D1" s="393"/>
      <c r="E1" s="190"/>
      <c r="F1" s="268"/>
      <c r="G1" s="420" t="s">
        <v>300</v>
      </c>
      <c r="H1" s="420" t="s">
        <v>294</v>
      </c>
      <c r="I1" s="420" t="s">
        <v>295</v>
      </c>
      <c r="J1" s="418"/>
      <c r="K1" s="420" t="s">
        <v>300</v>
      </c>
      <c r="L1" s="420" t="s">
        <v>294</v>
      </c>
      <c r="M1" s="420" t="s">
        <v>295</v>
      </c>
      <c r="N1" s="418"/>
      <c r="O1" s="255"/>
      <c r="P1" s="255"/>
      <c r="Q1" s="255"/>
      <c r="R1" s="255"/>
      <c r="S1" s="255"/>
      <c r="T1" s="255"/>
    </row>
    <row r="2" spans="1:20" s="5" customFormat="1" ht="39.75" customHeight="1">
      <c r="A2" s="235" t="s">
        <v>359</v>
      </c>
      <c r="B2" s="390" t="s">
        <v>129</v>
      </c>
      <c r="C2" s="390"/>
      <c r="D2" s="390"/>
      <c r="E2" s="191"/>
      <c r="F2" s="269"/>
      <c r="G2" s="421" t="s">
        <v>301</v>
      </c>
      <c r="H2" s="422">
        <v>836</v>
      </c>
      <c r="I2" s="422">
        <v>811</v>
      </c>
      <c r="J2" s="419">
        <f>H2+I2</f>
        <v>1647</v>
      </c>
      <c r="K2" s="421" t="s">
        <v>301</v>
      </c>
      <c r="L2" s="422">
        <v>9324</v>
      </c>
      <c r="M2" s="422">
        <v>8820</v>
      </c>
      <c r="N2" s="419">
        <f>L2+M2</f>
        <v>18144</v>
      </c>
      <c r="O2" s="246"/>
      <c r="P2" s="246"/>
      <c r="Q2" s="246"/>
      <c r="R2" s="246"/>
      <c r="S2" s="246"/>
      <c r="T2" s="246"/>
    </row>
    <row r="3" spans="1:20" s="5" customFormat="1" ht="19.5" customHeight="1">
      <c r="A3" s="93"/>
      <c r="B3" s="98" t="s">
        <v>0</v>
      </c>
      <c r="C3" s="98" t="s">
        <v>1</v>
      </c>
      <c r="D3" s="98" t="s">
        <v>2</v>
      </c>
      <c r="E3" s="192"/>
      <c r="F3" s="270"/>
      <c r="G3" s="421" t="s">
        <v>302</v>
      </c>
      <c r="H3" s="422">
        <v>932</v>
      </c>
      <c r="I3" s="422">
        <v>757</v>
      </c>
      <c r="J3" s="419">
        <f aca="true" t="shared" si="0" ref="J3:J35">H3+I3</f>
        <v>1689</v>
      </c>
      <c r="K3" s="421" t="s">
        <v>302</v>
      </c>
      <c r="L3" s="422">
        <v>7160</v>
      </c>
      <c r="M3" s="422">
        <v>6795</v>
      </c>
      <c r="N3" s="419">
        <f aca="true" t="shared" si="1" ref="N3:N35">L3+M3</f>
        <v>13955</v>
      </c>
      <c r="O3" s="246"/>
      <c r="P3" s="246"/>
      <c r="Q3" s="246"/>
      <c r="R3" s="246"/>
      <c r="S3" s="246"/>
      <c r="T3" s="246"/>
    </row>
    <row r="4" spans="1:20" s="13" customFormat="1" ht="15" customHeight="1">
      <c r="A4" s="11" t="s">
        <v>6</v>
      </c>
      <c r="B4" s="124">
        <f>J35/N35*100</f>
        <v>10.29718776390019</v>
      </c>
      <c r="C4" s="124">
        <f>H35/L35*100</f>
        <v>11.243037051233703</v>
      </c>
      <c r="D4" s="124">
        <f>I35/M35*100</f>
        <v>9.355215582328576</v>
      </c>
      <c r="E4" s="193"/>
      <c r="F4" s="271"/>
      <c r="G4" s="421" t="s">
        <v>303</v>
      </c>
      <c r="H4" s="422">
        <v>371</v>
      </c>
      <c r="I4" s="422">
        <v>345</v>
      </c>
      <c r="J4" s="419">
        <f t="shared" si="0"/>
        <v>716</v>
      </c>
      <c r="K4" s="421" t="s">
        <v>303</v>
      </c>
      <c r="L4" s="422">
        <v>3978</v>
      </c>
      <c r="M4" s="422">
        <v>3505</v>
      </c>
      <c r="N4" s="419">
        <f t="shared" si="1"/>
        <v>7483</v>
      </c>
      <c r="O4" s="252"/>
      <c r="P4" s="252"/>
      <c r="Q4" s="252"/>
      <c r="R4" s="252"/>
      <c r="S4" s="252"/>
      <c r="T4" s="252"/>
    </row>
    <row r="5" spans="1:39" ht="15" customHeight="1">
      <c r="A5" s="14" t="s">
        <v>94</v>
      </c>
      <c r="B5" s="99">
        <f aca="true" t="shared" si="2" ref="B5:B37">J2/N2*100</f>
        <v>9.077380952380953</v>
      </c>
      <c r="C5" s="99">
        <f>H2/L2*100</f>
        <v>8.966108966108965</v>
      </c>
      <c r="D5" s="99">
        <f>I2/M2*100</f>
        <v>9.19501133786848</v>
      </c>
      <c r="E5" s="99"/>
      <c r="F5" s="272"/>
      <c r="G5" s="421" t="s">
        <v>304</v>
      </c>
      <c r="H5" s="422">
        <v>688</v>
      </c>
      <c r="I5" s="422">
        <v>652</v>
      </c>
      <c r="J5" s="419">
        <f t="shared" si="0"/>
        <v>1340</v>
      </c>
      <c r="K5" s="421" t="s">
        <v>304</v>
      </c>
      <c r="L5" s="422">
        <v>6777</v>
      </c>
      <c r="M5" s="422">
        <v>6176</v>
      </c>
      <c r="N5" s="419">
        <f t="shared" si="1"/>
        <v>12953</v>
      </c>
      <c r="O5" s="252"/>
      <c r="P5" s="252"/>
      <c r="Q5" s="252"/>
      <c r="R5" s="252"/>
      <c r="S5" s="252"/>
      <c r="T5" s="25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14" ht="15" customHeight="1">
      <c r="A6" s="14" t="s">
        <v>95</v>
      </c>
      <c r="B6" s="99">
        <f t="shared" si="2"/>
        <v>12.103188821211036</v>
      </c>
      <c r="C6" s="99">
        <f aca="true" t="shared" si="3" ref="C6:C37">H3/L3*100</f>
        <v>13.016759776536313</v>
      </c>
      <c r="D6" s="99">
        <f aca="true" t="shared" si="4" ref="D6:D37">I3/M3*100</f>
        <v>11.140544518027962</v>
      </c>
      <c r="E6" s="99"/>
      <c r="F6" s="272"/>
      <c r="G6" s="421" t="s">
        <v>305</v>
      </c>
      <c r="H6" s="422">
        <v>1768</v>
      </c>
      <c r="I6" s="422">
        <v>1269</v>
      </c>
      <c r="J6" s="419">
        <f t="shared" si="0"/>
        <v>3037</v>
      </c>
      <c r="K6" s="421" t="s">
        <v>305</v>
      </c>
      <c r="L6" s="422">
        <v>17151</v>
      </c>
      <c r="M6" s="422">
        <v>16045</v>
      </c>
      <c r="N6" s="419">
        <f t="shared" si="1"/>
        <v>33196</v>
      </c>
    </row>
    <row r="7" spans="1:14" ht="15" customHeight="1">
      <c r="A7" s="14" t="s">
        <v>96</v>
      </c>
      <c r="B7" s="99">
        <f t="shared" si="2"/>
        <v>9.568354937859148</v>
      </c>
      <c r="C7" s="99">
        <f t="shared" si="3"/>
        <v>9.326294620412268</v>
      </c>
      <c r="D7" s="99">
        <f t="shared" si="4"/>
        <v>9.843081312410842</v>
      </c>
      <c r="E7" s="99"/>
      <c r="F7" s="272"/>
      <c r="G7" s="421" t="s">
        <v>306</v>
      </c>
      <c r="H7" s="422">
        <v>2915</v>
      </c>
      <c r="I7" s="422">
        <v>2581</v>
      </c>
      <c r="J7" s="419">
        <f t="shared" si="0"/>
        <v>5496</v>
      </c>
      <c r="K7" s="421" t="s">
        <v>306</v>
      </c>
      <c r="L7" s="422">
        <v>32357</v>
      </c>
      <c r="M7" s="422">
        <v>32909</v>
      </c>
      <c r="N7" s="419">
        <f t="shared" si="1"/>
        <v>65266</v>
      </c>
    </row>
    <row r="8" spans="1:14" ht="15" customHeight="1">
      <c r="A8" s="14" t="s">
        <v>97</v>
      </c>
      <c r="B8" s="99">
        <f t="shared" si="2"/>
        <v>10.345093800663939</v>
      </c>
      <c r="C8" s="99">
        <f t="shared" si="3"/>
        <v>10.151984653976685</v>
      </c>
      <c r="D8" s="99">
        <f t="shared" si="4"/>
        <v>10.55699481865285</v>
      </c>
      <c r="E8" s="99"/>
      <c r="F8" s="272"/>
      <c r="G8" s="421" t="s">
        <v>307</v>
      </c>
      <c r="H8" s="422">
        <v>985</v>
      </c>
      <c r="I8" s="422">
        <v>829</v>
      </c>
      <c r="J8" s="419">
        <f t="shared" si="0"/>
        <v>1814</v>
      </c>
      <c r="K8" s="421" t="s">
        <v>307</v>
      </c>
      <c r="L8" s="422">
        <v>11765</v>
      </c>
      <c r="M8" s="422">
        <v>11848</v>
      </c>
      <c r="N8" s="419">
        <f t="shared" si="1"/>
        <v>23613</v>
      </c>
    </row>
    <row r="9" spans="1:14" ht="22.5" customHeight="1">
      <c r="A9" s="17" t="s">
        <v>98</v>
      </c>
      <c r="B9" s="99">
        <f t="shared" si="2"/>
        <v>9.1486926135679</v>
      </c>
      <c r="C9" s="99">
        <f t="shared" si="3"/>
        <v>10.30843682584106</v>
      </c>
      <c r="D9" s="99">
        <f t="shared" si="4"/>
        <v>7.909005920847616</v>
      </c>
      <c r="E9" s="99"/>
      <c r="F9" s="272"/>
      <c r="G9" s="421" t="s">
        <v>308</v>
      </c>
      <c r="H9" s="422">
        <v>1346</v>
      </c>
      <c r="I9" s="422">
        <v>890</v>
      </c>
      <c r="J9" s="419">
        <f t="shared" si="0"/>
        <v>2236</v>
      </c>
      <c r="K9" s="421" t="s">
        <v>308</v>
      </c>
      <c r="L9" s="422">
        <v>11859</v>
      </c>
      <c r="M9" s="422">
        <v>11225</v>
      </c>
      <c r="N9" s="419">
        <f t="shared" si="1"/>
        <v>23084</v>
      </c>
    </row>
    <row r="10" spans="1:14" ht="15" customHeight="1">
      <c r="A10" s="17" t="s">
        <v>99</v>
      </c>
      <c r="B10" s="99">
        <f t="shared" si="2"/>
        <v>8.420923604939786</v>
      </c>
      <c r="C10" s="99">
        <f t="shared" si="3"/>
        <v>9.008869796334642</v>
      </c>
      <c r="D10" s="99">
        <f t="shared" si="4"/>
        <v>7.842839344860068</v>
      </c>
      <c r="E10" s="99"/>
      <c r="F10" s="272"/>
      <c r="G10" s="421" t="s">
        <v>309</v>
      </c>
      <c r="H10" s="422">
        <v>1190</v>
      </c>
      <c r="I10" s="422">
        <v>619</v>
      </c>
      <c r="J10" s="419">
        <f t="shared" si="0"/>
        <v>1809</v>
      </c>
      <c r="K10" s="421" t="s">
        <v>309</v>
      </c>
      <c r="L10" s="422">
        <v>9780</v>
      </c>
      <c r="M10" s="422">
        <v>9087</v>
      </c>
      <c r="N10" s="419">
        <f t="shared" si="1"/>
        <v>18867</v>
      </c>
    </row>
    <row r="11" spans="1:14" ht="15" customHeight="1">
      <c r="A11" s="17" t="s">
        <v>100</v>
      </c>
      <c r="B11" s="99">
        <f t="shared" si="2"/>
        <v>7.682208952695549</v>
      </c>
      <c r="C11" s="99">
        <f t="shared" si="3"/>
        <v>8.372290692732681</v>
      </c>
      <c r="D11" s="99">
        <f t="shared" si="4"/>
        <v>6.996961512491559</v>
      </c>
      <c r="E11" s="99"/>
      <c r="F11" s="272"/>
      <c r="G11" s="421" t="s">
        <v>310</v>
      </c>
      <c r="H11" s="422">
        <v>727</v>
      </c>
      <c r="I11" s="422">
        <v>615</v>
      </c>
      <c r="J11" s="419">
        <f t="shared" si="0"/>
        <v>1342</v>
      </c>
      <c r="K11" s="421" t="s">
        <v>310</v>
      </c>
      <c r="L11" s="422">
        <v>10818</v>
      </c>
      <c r="M11" s="422">
        <v>10129</v>
      </c>
      <c r="N11" s="419">
        <f t="shared" si="1"/>
        <v>20947</v>
      </c>
    </row>
    <row r="12" spans="1:14" ht="15" customHeight="1">
      <c r="A12" s="17" t="s">
        <v>101</v>
      </c>
      <c r="B12" s="99">
        <f t="shared" si="2"/>
        <v>9.68636284872639</v>
      </c>
      <c r="C12" s="99">
        <f t="shared" si="3"/>
        <v>11.350029513449702</v>
      </c>
      <c r="D12" s="99">
        <f t="shared" si="4"/>
        <v>7.928730512249444</v>
      </c>
      <c r="E12" s="99"/>
      <c r="F12" s="272"/>
      <c r="G12" s="421" t="s">
        <v>311</v>
      </c>
      <c r="H12" s="422">
        <v>1750</v>
      </c>
      <c r="I12" s="422">
        <v>1150</v>
      </c>
      <c r="J12" s="419">
        <f t="shared" si="0"/>
        <v>2900</v>
      </c>
      <c r="K12" s="421" t="s">
        <v>311</v>
      </c>
      <c r="L12" s="422">
        <v>12195</v>
      </c>
      <c r="M12" s="422">
        <v>11450</v>
      </c>
      <c r="N12" s="419">
        <f t="shared" si="1"/>
        <v>23645</v>
      </c>
    </row>
    <row r="13" spans="1:14" ht="15" customHeight="1">
      <c r="A13" s="17" t="s">
        <v>102</v>
      </c>
      <c r="B13" s="99">
        <f t="shared" si="2"/>
        <v>9.588169820321196</v>
      </c>
      <c r="C13" s="99">
        <f t="shared" si="3"/>
        <v>12.167689161554192</v>
      </c>
      <c r="D13" s="99">
        <f t="shared" si="4"/>
        <v>6.811929129525696</v>
      </c>
      <c r="E13" s="99"/>
      <c r="F13" s="272"/>
      <c r="G13" s="421" t="s">
        <v>312</v>
      </c>
      <c r="H13" s="422">
        <v>491</v>
      </c>
      <c r="I13" s="422">
        <v>433</v>
      </c>
      <c r="J13" s="419">
        <f t="shared" si="0"/>
        <v>924</v>
      </c>
      <c r="K13" s="421" t="s">
        <v>312</v>
      </c>
      <c r="L13" s="422">
        <v>7350</v>
      </c>
      <c r="M13" s="422">
        <v>7340</v>
      </c>
      <c r="N13" s="419">
        <f t="shared" si="1"/>
        <v>14690</v>
      </c>
    </row>
    <row r="14" spans="1:14" ht="22.5" customHeight="1">
      <c r="A14" s="17" t="s">
        <v>103</v>
      </c>
      <c r="B14" s="99">
        <f t="shared" si="2"/>
        <v>6.406645343008545</v>
      </c>
      <c r="C14" s="99">
        <f t="shared" si="3"/>
        <v>6.720281013126271</v>
      </c>
      <c r="D14" s="99">
        <f t="shared" si="4"/>
        <v>6.071675387501234</v>
      </c>
      <c r="E14" s="99"/>
      <c r="F14" s="272"/>
      <c r="G14" s="421" t="s">
        <v>313</v>
      </c>
      <c r="H14" s="422">
        <v>874</v>
      </c>
      <c r="I14" s="422">
        <v>568</v>
      </c>
      <c r="J14" s="419">
        <f t="shared" si="0"/>
        <v>1442</v>
      </c>
      <c r="K14" s="421" t="s">
        <v>313</v>
      </c>
      <c r="L14" s="422">
        <v>7776</v>
      </c>
      <c r="M14" s="422">
        <v>7138</v>
      </c>
      <c r="N14" s="419">
        <f t="shared" si="1"/>
        <v>14914</v>
      </c>
    </row>
    <row r="15" spans="1:14" ht="15" customHeight="1">
      <c r="A15" s="17" t="s">
        <v>104</v>
      </c>
      <c r="B15" s="99">
        <f t="shared" si="2"/>
        <v>12.264749418481708</v>
      </c>
      <c r="C15" s="99">
        <f t="shared" si="3"/>
        <v>14.350143501435014</v>
      </c>
      <c r="D15" s="99">
        <f t="shared" si="4"/>
        <v>10.043668122270741</v>
      </c>
      <c r="E15" s="99"/>
      <c r="F15" s="272"/>
      <c r="G15" s="421" t="s">
        <v>314</v>
      </c>
      <c r="H15" s="422">
        <v>230</v>
      </c>
      <c r="I15" s="422">
        <v>182</v>
      </c>
      <c r="J15" s="419">
        <f t="shared" si="0"/>
        <v>412</v>
      </c>
      <c r="K15" s="421" t="s">
        <v>314</v>
      </c>
      <c r="L15" s="422">
        <v>3937</v>
      </c>
      <c r="M15" s="422">
        <v>3690</v>
      </c>
      <c r="N15" s="419">
        <f t="shared" si="1"/>
        <v>7627</v>
      </c>
    </row>
    <row r="16" spans="1:14" ht="15" customHeight="1">
      <c r="A16" s="17" t="s">
        <v>105</v>
      </c>
      <c r="B16" s="99">
        <f t="shared" si="2"/>
        <v>6.289993192648059</v>
      </c>
      <c r="C16" s="99">
        <f t="shared" si="3"/>
        <v>6.680272108843538</v>
      </c>
      <c r="D16" s="99">
        <f t="shared" si="4"/>
        <v>5.899182561307901</v>
      </c>
      <c r="E16" s="99"/>
      <c r="F16" s="272"/>
      <c r="G16" s="421" t="s">
        <v>315</v>
      </c>
      <c r="H16" s="422">
        <v>1180</v>
      </c>
      <c r="I16" s="422">
        <v>964</v>
      </c>
      <c r="J16" s="419">
        <f t="shared" si="0"/>
        <v>2144</v>
      </c>
      <c r="K16" s="421" t="s">
        <v>315</v>
      </c>
      <c r="L16" s="422">
        <v>13180</v>
      </c>
      <c r="M16" s="422">
        <v>12565</v>
      </c>
      <c r="N16" s="419">
        <f t="shared" si="1"/>
        <v>25745</v>
      </c>
    </row>
    <row r="17" spans="1:14" ht="15" customHeight="1">
      <c r="A17" s="17" t="s">
        <v>106</v>
      </c>
      <c r="B17" s="99">
        <f t="shared" si="2"/>
        <v>9.668767600911893</v>
      </c>
      <c r="C17" s="99">
        <f t="shared" si="3"/>
        <v>11.239711934156379</v>
      </c>
      <c r="D17" s="99">
        <f t="shared" si="4"/>
        <v>7.957411039506865</v>
      </c>
      <c r="E17" s="99"/>
      <c r="F17" s="272"/>
      <c r="G17" s="421" t="s">
        <v>316</v>
      </c>
      <c r="H17" s="422">
        <v>2378</v>
      </c>
      <c r="I17" s="422">
        <v>1715</v>
      </c>
      <c r="J17" s="419">
        <f t="shared" si="0"/>
        <v>4093</v>
      </c>
      <c r="K17" s="421" t="s">
        <v>316</v>
      </c>
      <c r="L17" s="422">
        <v>14364</v>
      </c>
      <c r="M17" s="422">
        <v>13059</v>
      </c>
      <c r="N17" s="419">
        <f t="shared" si="1"/>
        <v>27423</v>
      </c>
    </row>
    <row r="18" spans="1:39" s="19" customFormat="1" ht="15" customHeight="1">
      <c r="A18" s="17" t="s">
        <v>107</v>
      </c>
      <c r="B18" s="99">
        <f t="shared" si="2"/>
        <v>5.401861806739216</v>
      </c>
      <c r="C18" s="99">
        <f t="shared" si="3"/>
        <v>5.842011684023368</v>
      </c>
      <c r="D18" s="99">
        <f t="shared" si="4"/>
        <v>4.932249322493225</v>
      </c>
      <c r="E18" s="99"/>
      <c r="F18" s="272"/>
      <c r="G18" s="421" t="s">
        <v>317</v>
      </c>
      <c r="H18" s="422">
        <v>40102</v>
      </c>
      <c r="I18" s="422">
        <v>36703</v>
      </c>
      <c r="J18" s="419">
        <f t="shared" si="0"/>
        <v>76805</v>
      </c>
      <c r="K18" s="421" t="s">
        <v>317</v>
      </c>
      <c r="L18" s="422">
        <v>348332</v>
      </c>
      <c r="M18" s="422">
        <v>366272</v>
      </c>
      <c r="N18" s="419">
        <f t="shared" si="1"/>
        <v>714604</v>
      </c>
      <c r="O18" s="254"/>
      <c r="P18" s="254"/>
      <c r="Q18" s="254"/>
      <c r="R18" s="254"/>
      <c r="S18" s="254"/>
      <c r="T18" s="25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22.5" customHeight="1">
      <c r="A19" s="17" t="s">
        <v>108</v>
      </c>
      <c r="B19" s="99">
        <f t="shared" si="2"/>
        <v>8.32783064672752</v>
      </c>
      <c r="C19" s="99">
        <f t="shared" si="3"/>
        <v>8.952959028831563</v>
      </c>
      <c r="D19" s="99">
        <f t="shared" si="4"/>
        <v>7.672105053720653</v>
      </c>
      <c r="E19" s="99"/>
      <c r="F19" s="272"/>
      <c r="G19" s="421" t="s">
        <v>318</v>
      </c>
      <c r="H19" s="422">
        <v>248</v>
      </c>
      <c r="I19" s="422">
        <v>213</v>
      </c>
      <c r="J19" s="419">
        <f t="shared" si="0"/>
        <v>461</v>
      </c>
      <c r="K19" s="421" t="s">
        <v>318</v>
      </c>
      <c r="L19" s="422">
        <v>4651</v>
      </c>
      <c r="M19" s="422">
        <v>4504</v>
      </c>
      <c r="N19" s="419">
        <f t="shared" si="1"/>
        <v>9155</v>
      </c>
      <c r="O19" s="273"/>
      <c r="P19" s="273"/>
      <c r="Q19" s="273"/>
      <c r="R19" s="273"/>
      <c r="S19" s="273"/>
      <c r="T19" s="273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14" ht="15" customHeight="1">
      <c r="A20" s="17" t="s">
        <v>109</v>
      </c>
      <c r="B20" s="99">
        <f t="shared" si="2"/>
        <v>14.925427560806623</v>
      </c>
      <c r="C20" s="99">
        <f t="shared" si="3"/>
        <v>16.55527708159287</v>
      </c>
      <c r="D20" s="99">
        <f t="shared" si="4"/>
        <v>13.132705413890802</v>
      </c>
      <c r="E20" s="99"/>
      <c r="F20" s="272"/>
      <c r="G20" s="421" t="s">
        <v>319</v>
      </c>
      <c r="H20" s="422">
        <v>975</v>
      </c>
      <c r="I20" s="422">
        <v>509</v>
      </c>
      <c r="J20" s="419">
        <f t="shared" si="0"/>
        <v>1484</v>
      </c>
      <c r="K20" s="421" t="s">
        <v>319</v>
      </c>
      <c r="L20" s="422">
        <v>7028</v>
      </c>
      <c r="M20" s="422">
        <v>6547</v>
      </c>
      <c r="N20" s="419">
        <f t="shared" si="1"/>
        <v>13575</v>
      </c>
    </row>
    <row r="21" spans="1:14" ht="15" customHeight="1">
      <c r="A21" s="17" t="s">
        <v>110</v>
      </c>
      <c r="B21" s="99">
        <f t="shared" si="2"/>
        <v>10.747910730978276</v>
      </c>
      <c r="C21" s="99">
        <f t="shared" si="3"/>
        <v>11.512579952459149</v>
      </c>
      <c r="D21" s="99">
        <f t="shared" si="4"/>
        <v>10.020695002621002</v>
      </c>
      <c r="E21" s="99"/>
      <c r="F21" s="272"/>
      <c r="G21" s="421" t="s">
        <v>320</v>
      </c>
      <c r="H21" s="422">
        <v>2952</v>
      </c>
      <c r="I21" s="422">
        <v>2314</v>
      </c>
      <c r="J21" s="419">
        <f t="shared" si="0"/>
        <v>5266</v>
      </c>
      <c r="K21" s="421" t="s">
        <v>320</v>
      </c>
      <c r="L21" s="422">
        <v>21056</v>
      </c>
      <c r="M21" s="422">
        <v>20300</v>
      </c>
      <c r="N21" s="419">
        <f t="shared" si="1"/>
        <v>41356</v>
      </c>
    </row>
    <row r="22" spans="1:14" ht="15" customHeight="1">
      <c r="A22" s="17" t="s">
        <v>111</v>
      </c>
      <c r="B22" s="99">
        <f t="shared" si="2"/>
        <v>5.0354997269251776</v>
      </c>
      <c r="C22" s="99">
        <f t="shared" si="3"/>
        <v>5.332186626531929</v>
      </c>
      <c r="D22" s="99">
        <f t="shared" si="4"/>
        <v>4.729129662522203</v>
      </c>
      <c r="E22" s="99"/>
      <c r="F22" s="272"/>
      <c r="G22" s="421" t="s">
        <v>321</v>
      </c>
      <c r="H22" s="422">
        <v>949</v>
      </c>
      <c r="I22" s="422">
        <v>598</v>
      </c>
      <c r="J22" s="419">
        <f t="shared" si="0"/>
        <v>1547</v>
      </c>
      <c r="K22" s="421" t="s">
        <v>321</v>
      </c>
      <c r="L22" s="422">
        <v>5648</v>
      </c>
      <c r="M22" s="422">
        <v>4958</v>
      </c>
      <c r="N22" s="419">
        <f t="shared" si="1"/>
        <v>10606</v>
      </c>
    </row>
    <row r="23" spans="1:14" ht="15" customHeight="1">
      <c r="A23" s="17" t="s">
        <v>112</v>
      </c>
      <c r="B23" s="99">
        <f t="shared" si="2"/>
        <v>10.931860036832413</v>
      </c>
      <c r="C23" s="99">
        <f t="shared" si="3"/>
        <v>13.873079112122937</v>
      </c>
      <c r="D23" s="99">
        <f t="shared" si="4"/>
        <v>7.774553230487246</v>
      </c>
      <c r="E23" s="99"/>
      <c r="F23" s="272"/>
      <c r="G23" s="421" t="s">
        <v>322</v>
      </c>
      <c r="H23" s="422">
        <v>105</v>
      </c>
      <c r="I23" s="422">
        <v>88</v>
      </c>
      <c r="J23" s="419">
        <f t="shared" si="0"/>
        <v>193</v>
      </c>
      <c r="K23" s="421" t="s">
        <v>322</v>
      </c>
      <c r="L23" s="422">
        <v>2796</v>
      </c>
      <c r="M23" s="422">
        <v>2426</v>
      </c>
      <c r="N23" s="419">
        <f t="shared" si="1"/>
        <v>5222</v>
      </c>
    </row>
    <row r="24" spans="1:14" ht="22.5" customHeight="1">
      <c r="A24" s="17" t="s">
        <v>113</v>
      </c>
      <c r="B24" s="99">
        <f t="shared" si="2"/>
        <v>12.733339781410194</v>
      </c>
      <c r="C24" s="99">
        <f t="shared" si="3"/>
        <v>14.019756838905776</v>
      </c>
      <c r="D24" s="99">
        <f t="shared" si="4"/>
        <v>11.399014778325123</v>
      </c>
      <c r="E24" s="99"/>
      <c r="F24" s="272"/>
      <c r="G24" s="421" t="s">
        <v>323</v>
      </c>
      <c r="H24" s="422">
        <v>401</v>
      </c>
      <c r="I24" s="422">
        <v>217</v>
      </c>
      <c r="J24" s="419">
        <f t="shared" si="0"/>
        <v>618</v>
      </c>
      <c r="K24" s="421" t="s">
        <v>323</v>
      </c>
      <c r="L24" s="422">
        <v>3807</v>
      </c>
      <c r="M24" s="422">
        <v>3620</v>
      </c>
      <c r="N24" s="419">
        <f t="shared" si="1"/>
        <v>7427</v>
      </c>
    </row>
    <row r="25" spans="1:14" ht="15" customHeight="1">
      <c r="A25" s="17" t="s">
        <v>114</v>
      </c>
      <c r="B25" s="99">
        <f t="shared" si="2"/>
        <v>14.58608334904771</v>
      </c>
      <c r="C25" s="99">
        <f t="shared" si="3"/>
        <v>16.80240793201133</v>
      </c>
      <c r="D25" s="99">
        <f t="shared" si="4"/>
        <v>12.061315046389673</v>
      </c>
      <c r="E25" s="99"/>
      <c r="F25" s="272"/>
      <c r="G25" s="421" t="s">
        <v>324</v>
      </c>
      <c r="H25" s="422">
        <v>194</v>
      </c>
      <c r="I25" s="422">
        <v>175</v>
      </c>
      <c r="J25" s="419">
        <f t="shared" si="0"/>
        <v>369</v>
      </c>
      <c r="K25" s="421" t="s">
        <v>324</v>
      </c>
      <c r="L25" s="422">
        <v>3452</v>
      </c>
      <c r="M25" s="422">
        <v>3087</v>
      </c>
      <c r="N25" s="419">
        <f t="shared" si="1"/>
        <v>6539</v>
      </c>
    </row>
    <row r="26" spans="1:14" ht="15" customHeight="1">
      <c r="A26" s="17" t="s">
        <v>115</v>
      </c>
      <c r="B26" s="99">
        <f t="shared" si="2"/>
        <v>3.6959019532746074</v>
      </c>
      <c r="C26" s="99">
        <f t="shared" si="3"/>
        <v>3.755364806866953</v>
      </c>
      <c r="D26" s="99">
        <f t="shared" si="4"/>
        <v>3.6273701566364385</v>
      </c>
      <c r="E26" s="99"/>
      <c r="F26" s="272"/>
      <c r="G26" s="421" t="s">
        <v>325</v>
      </c>
      <c r="H26" s="422">
        <v>897</v>
      </c>
      <c r="I26" s="422">
        <v>643</v>
      </c>
      <c r="J26" s="419">
        <f t="shared" si="0"/>
        <v>1540</v>
      </c>
      <c r="K26" s="421" t="s">
        <v>325</v>
      </c>
      <c r="L26" s="422">
        <v>7414</v>
      </c>
      <c r="M26" s="422">
        <v>6839</v>
      </c>
      <c r="N26" s="419">
        <f t="shared" si="1"/>
        <v>14253</v>
      </c>
    </row>
    <row r="27" spans="1:14" ht="15" customHeight="1">
      <c r="A27" s="17" t="s">
        <v>116</v>
      </c>
      <c r="B27" s="99">
        <f t="shared" si="2"/>
        <v>8.320990978860914</v>
      </c>
      <c r="C27" s="99">
        <f t="shared" si="3"/>
        <v>10.533228263724718</v>
      </c>
      <c r="D27" s="99">
        <f t="shared" si="4"/>
        <v>5.994475138121547</v>
      </c>
      <c r="E27" s="99"/>
      <c r="F27" s="272"/>
      <c r="G27" s="421" t="s">
        <v>326</v>
      </c>
      <c r="H27" s="422">
        <v>526</v>
      </c>
      <c r="I27" s="422">
        <v>255</v>
      </c>
      <c r="J27" s="419">
        <f t="shared" si="0"/>
        <v>781</v>
      </c>
      <c r="K27" s="421" t="s">
        <v>326</v>
      </c>
      <c r="L27" s="422">
        <v>5076</v>
      </c>
      <c r="M27" s="422">
        <v>4420</v>
      </c>
      <c r="N27" s="419">
        <f t="shared" si="1"/>
        <v>9496</v>
      </c>
    </row>
    <row r="28" spans="1:14" ht="15" customHeight="1">
      <c r="A28" s="17" t="s">
        <v>117</v>
      </c>
      <c r="B28" s="99">
        <f t="shared" si="2"/>
        <v>5.643064688790335</v>
      </c>
      <c r="C28" s="99">
        <f t="shared" si="3"/>
        <v>5.619930475086906</v>
      </c>
      <c r="D28" s="99">
        <f t="shared" si="4"/>
        <v>5.6689342403628125</v>
      </c>
      <c r="E28" s="99"/>
      <c r="F28" s="272"/>
      <c r="G28" s="421" t="s">
        <v>327</v>
      </c>
      <c r="H28" s="422">
        <v>577</v>
      </c>
      <c r="I28" s="422">
        <v>377</v>
      </c>
      <c r="J28" s="419">
        <f t="shared" si="0"/>
        <v>954</v>
      </c>
      <c r="K28" s="421" t="s">
        <v>327</v>
      </c>
      <c r="L28" s="422">
        <v>5862</v>
      </c>
      <c r="M28" s="422">
        <v>5450</v>
      </c>
      <c r="N28" s="419">
        <f t="shared" si="1"/>
        <v>11312</v>
      </c>
    </row>
    <row r="29" spans="1:14" ht="22.5" customHeight="1">
      <c r="A29" s="17" t="s">
        <v>118</v>
      </c>
      <c r="B29" s="99">
        <f t="shared" si="2"/>
        <v>10.804742861152038</v>
      </c>
      <c r="C29" s="99">
        <f t="shared" si="3"/>
        <v>12.098732128405718</v>
      </c>
      <c r="D29" s="99">
        <f t="shared" si="4"/>
        <v>9.401959350782278</v>
      </c>
      <c r="E29" s="99"/>
      <c r="F29" s="272"/>
      <c r="G29" s="421" t="s">
        <v>328</v>
      </c>
      <c r="H29" s="422">
        <v>2002</v>
      </c>
      <c r="I29" s="422">
        <v>1522</v>
      </c>
      <c r="J29" s="419">
        <f t="shared" si="0"/>
        <v>3524</v>
      </c>
      <c r="K29" s="421" t="s">
        <v>328</v>
      </c>
      <c r="L29" s="422">
        <v>14949</v>
      </c>
      <c r="M29" s="422">
        <v>14409</v>
      </c>
      <c r="N29" s="419">
        <f t="shared" si="1"/>
        <v>29358</v>
      </c>
    </row>
    <row r="30" spans="1:14" ht="15" customHeight="1">
      <c r="A30" s="17" t="s">
        <v>119</v>
      </c>
      <c r="B30" s="99">
        <f t="shared" si="2"/>
        <v>8.224515585509689</v>
      </c>
      <c r="C30" s="99">
        <f t="shared" si="3"/>
        <v>10.362490149724191</v>
      </c>
      <c r="D30" s="99">
        <f t="shared" si="4"/>
        <v>5.769230769230769</v>
      </c>
      <c r="E30" s="99"/>
      <c r="F30" s="272"/>
      <c r="G30" s="421" t="s">
        <v>329</v>
      </c>
      <c r="H30" s="422">
        <v>2275</v>
      </c>
      <c r="I30" s="422">
        <v>1760</v>
      </c>
      <c r="J30" s="419">
        <f t="shared" si="0"/>
        <v>4035</v>
      </c>
      <c r="K30" s="421" t="s">
        <v>329</v>
      </c>
      <c r="L30" s="422">
        <v>22942</v>
      </c>
      <c r="M30" s="422">
        <v>23011</v>
      </c>
      <c r="N30" s="419">
        <f t="shared" si="1"/>
        <v>45953</v>
      </c>
    </row>
    <row r="31" spans="1:14" ht="15" customHeight="1">
      <c r="A31" s="17" t="s">
        <v>120</v>
      </c>
      <c r="B31" s="99">
        <f t="shared" si="2"/>
        <v>8.433521923620933</v>
      </c>
      <c r="C31" s="99">
        <f t="shared" si="3"/>
        <v>9.843056977140908</v>
      </c>
      <c r="D31" s="99">
        <f t="shared" si="4"/>
        <v>6.91743119266055</v>
      </c>
      <c r="E31" s="99"/>
      <c r="F31" s="272"/>
      <c r="G31" s="421" t="s">
        <v>330</v>
      </c>
      <c r="H31" s="422">
        <v>222</v>
      </c>
      <c r="I31" s="422">
        <v>126</v>
      </c>
      <c r="J31" s="419">
        <f t="shared" si="0"/>
        <v>348</v>
      </c>
      <c r="K31" s="421" t="s">
        <v>330</v>
      </c>
      <c r="L31" s="422">
        <v>2034</v>
      </c>
      <c r="M31" s="422">
        <v>1701</v>
      </c>
      <c r="N31" s="419">
        <f t="shared" si="1"/>
        <v>3735</v>
      </c>
    </row>
    <row r="32" spans="1:14" ht="15" customHeight="1">
      <c r="A32" s="17" t="s">
        <v>121</v>
      </c>
      <c r="B32" s="99">
        <f t="shared" si="2"/>
        <v>12.00354247564548</v>
      </c>
      <c r="C32" s="99">
        <f t="shared" si="3"/>
        <v>13.392200147167035</v>
      </c>
      <c r="D32" s="99">
        <f t="shared" si="4"/>
        <v>10.562842667777083</v>
      </c>
      <c r="E32" s="99"/>
      <c r="F32" s="272"/>
      <c r="G32" s="421" t="s">
        <v>331</v>
      </c>
      <c r="H32" s="422">
        <v>264</v>
      </c>
      <c r="I32" s="422">
        <v>148</v>
      </c>
      <c r="J32" s="419">
        <f t="shared" si="0"/>
        <v>412</v>
      </c>
      <c r="K32" s="421" t="s">
        <v>331</v>
      </c>
      <c r="L32" s="422">
        <v>2724</v>
      </c>
      <c r="M32" s="422">
        <v>2317</v>
      </c>
      <c r="N32" s="419">
        <f t="shared" si="1"/>
        <v>5041</v>
      </c>
    </row>
    <row r="33" spans="1:14" ht="15" customHeight="1">
      <c r="A33" s="17" t="s">
        <v>122</v>
      </c>
      <c r="B33" s="99">
        <f t="shared" si="2"/>
        <v>8.780710726176746</v>
      </c>
      <c r="C33" s="99">
        <f t="shared" si="3"/>
        <v>9.9163106965391</v>
      </c>
      <c r="D33" s="99">
        <f t="shared" si="4"/>
        <v>7.648515927165269</v>
      </c>
      <c r="E33" s="99"/>
      <c r="F33" s="272"/>
      <c r="G33" s="421" t="s">
        <v>332</v>
      </c>
      <c r="H33" s="422">
        <v>863</v>
      </c>
      <c r="I33" s="422">
        <v>459</v>
      </c>
      <c r="J33" s="419">
        <f t="shared" si="0"/>
        <v>1322</v>
      </c>
      <c r="K33" s="421" t="s">
        <v>332</v>
      </c>
      <c r="L33" s="422">
        <v>4796</v>
      </c>
      <c r="M33" s="422">
        <v>3878</v>
      </c>
      <c r="N33" s="419">
        <f t="shared" si="1"/>
        <v>8674</v>
      </c>
    </row>
    <row r="34" spans="1:14" ht="22.5" customHeight="1">
      <c r="A34" s="17" t="s">
        <v>123</v>
      </c>
      <c r="B34" s="99">
        <f t="shared" si="2"/>
        <v>9.317269076305221</v>
      </c>
      <c r="C34" s="99">
        <f t="shared" si="3"/>
        <v>10.914454277286136</v>
      </c>
      <c r="D34" s="99">
        <f t="shared" si="4"/>
        <v>7.4074074074074066</v>
      </c>
      <c r="E34" s="99"/>
      <c r="F34" s="272"/>
      <c r="G34" s="421" t="s">
        <v>333</v>
      </c>
      <c r="H34" s="422">
        <v>529</v>
      </c>
      <c r="I34" s="422">
        <v>290</v>
      </c>
      <c r="J34" s="419">
        <f t="shared" si="0"/>
        <v>819</v>
      </c>
      <c r="K34" s="421" t="s">
        <v>333</v>
      </c>
      <c r="L34" s="422">
        <v>4658</v>
      </c>
      <c r="M34" s="422">
        <v>4139</v>
      </c>
      <c r="N34" s="419">
        <f t="shared" si="1"/>
        <v>8797</v>
      </c>
    </row>
    <row r="35" spans="1:14" ht="15" customHeight="1">
      <c r="A35" s="17" t="s">
        <v>124</v>
      </c>
      <c r="B35" s="99">
        <f t="shared" si="2"/>
        <v>8.172981551279507</v>
      </c>
      <c r="C35" s="99">
        <f t="shared" si="3"/>
        <v>9.691629955947137</v>
      </c>
      <c r="D35" s="99">
        <f t="shared" si="4"/>
        <v>6.387570133793699</v>
      </c>
      <c r="E35" s="99"/>
      <c r="F35" s="272"/>
      <c r="H35" s="197">
        <f>SUM(H2:H34)</f>
        <v>72742</v>
      </c>
      <c r="I35" s="197">
        <f>SUM(I2:I34)</f>
        <v>60777</v>
      </c>
      <c r="J35" s="419">
        <f t="shared" si="0"/>
        <v>133519</v>
      </c>
      <c r="L35" s="197">
        <f>SUM(L2:L34)</f>
        <v>646996</v>
      </c>
      <c r="M35" s="197">
        <f>SUM(M2:M34)</f>
        <v>649659</v>
      </c>
      <c r="N35" s="419">
        <f t="shared" si="1"/>
        <v>1296655</v>
      </c>
    </row>
    <row r="36" spans="1:6" ht="15" customHeight="1">
      <c r="A36" s="17" t="s">
        <v>125</v>
      </c>
      <c r="B36" s="99">
        <f t="shared" si="2"/>
        <v>15.240949965413881</v>
      </c>
      <c r="C36" s="99">
        <f t="shared" si="3"/>
        <v>17.994161801501253</v>
      </c>
      <c r="D36" s="99">
        <f t="shared" si="4"/>
        <v>11.83599793708097</v>
      </c>
      <c r="E36" s="99"/>
      <c r="F36" s="272"/>
    </row>
    <row r="37" spans="1:6" ht="15" customHeight="1">
      <c r="A37" s="20" t="s">
        <v>126</v>
      </c>
      <c r="B37" s="100">
        <f t="shared" si="2"/>
        <v>9.309992042741843</v>
      </c>
      <c r="C37" s="100">
        <f t="shared" si="3"/>
        <v>11.356805495920996</v>
      </c>
      <c r="D37" s="100">
        <f t="shared" si="4"/>
        <v>7.006523314810341</v>
      </c>
      <c r="E37" s="24"/>
      <c r="F37" s="274"/>
    </row>
    <row r="38" spans="1:2" ht="16.5" customHeight="1">
      <c r="A38" s="28" t="s">
        <v>127</v>
      </c>
      <c r="B38" s="99"/>
    </row>
    <row r="39" ht="15" customHeight="1"/>
    <row r="40" ht="15" customHeight="1"/>
    <row r="41" spans="11:12" ht="15" customHeight="1">
      <c r="K41" s="402"/>
      <c r="L41" s="402"/>
    </row>
    <row r="42" spans="11:12" ht="15" customHeight="1">
      <c r="K42" s="402"/>
      <c r="L42" s="402"/>
    </row>
    <row r="43" spans="11:12" ht="15" customHeight="1">
      <c r="K43" s="402"/>
      <c r="L43" s="402"/>
    </row>
    <row r="44" spans="11:12" ht="15" customHeight="1">
      <c r="K44" s="402"/>
      <c r="L44" s="402"/>
    </row>
    <row r="45" spans="11:12" ht="15" customHeight="1">
      <c r="K45" s="402"/>
      <c r="L45" s="402"/>
    </row>
    <row r="46" ht="15" customHeight="1"/>
    <row r="4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I4" sqref="I4:K24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7.16015625" style="144" bestFit="1" customWidth="1"/>
    <col min="12" max="12" width="7.66015625" style="144" bestFit="1" customWidth="1"/>
    <col min="13" max="13" width="6.83203125" style="144" bestFit="1" customWidth="1"/>
    <col min="14" max="15" width="12" style="144" customWidth="1"/>
  </cols>
  <sheetData>
    <row r="1" spans="1:13" s="2" customFormat="1" ht="39.75" customHeight="1">
      <c r="A1" s="383" t="s">
        <v>423</v>
      </c>
      <c r="B1" s="384"/>
      <c r="C1" s="384"/>
      <c r="D1" s="384"/>
      <c r="E1" s="384"/>
      <c r="F1" s="384"/>
      <c r="G1" s="384"/>
      <c r="J1" s="143"/>
      <c r="K1" s="143"/>
      <c r="L1" s="143"/>
      <c r="M1" s="143"/>
    </row>
    <row r="2" spans="1:10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  <c r="J2" s="127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  <c r="I3" s="156"/>
    </row>
    <row r="4" spans="1:8" s="13" customFormat="1" ht="15" customHeight="1">
      <c r="A4" s="11" t="s">
        <v>6</v>
      </c>
      <c r="B4" s="12">
        <f>D4+F4</f>
        <v>35187</v>
      </c>
      <c r="C4" s="12">
        <f aca="true" t="shared" si="0" ref="C4:C23">B4/$B$4*100</f>
        <v>100</v>
      </c>
      <c r="D4" s="12">
        <f>SUM(D5:D23)</f>
        <v>17739</v>
      </c>
      <c r="E4" s="12">
        <f aca="true" t="shared" si="1" ref="E4:E23">D4/$D$4*100</f>
        <v>100</v>
      </c>
      <c r="F4" s="12">
        <f>SUM(F5:F23)</f>
        <v>17448</v>
      </c>
      <c r="G4" s="279">
        <f aca="true" t="shared" si="2" ref="G4:G23">F4/$F$4*100</f>
        <v>100</v>
      </c>
      <c r="H4" s="280"/>
    </row>
    <row r="5" spans="1:15" ht="15" customHeight="1">
      <c r="A5" s="14" t="s">
        <v>7</v>
      </c>
      <c r="B5" s="15">
        <f>D5+F5</f>
        <v>458</v>
      </c>
      <c r="C5" s="16">
        <f t="shared" si="0"/>
        <v>1.301617074487737</v>
      </c>
      <c r="D5" s="15">
        <v>243</v>
      </c>
      <c r="E5" s="16">
        <f t="shared" si="1"/>
        <v>1.36986301369863</v>
      </c>
      <c r="F5" s="15">
        <v>215</v>
      </c>
      <c r="G5" s="16">
        <f t="shared" si="2"/>
        <v>1.2322329206785878</v>
      </c>
      <c r="H5" s="281"/>
      <c r="J5"/>
      <c r="K5"/>
      <c r="L5"/>
      <c r="M5"/>
      <c r="N5"/>
      <c r="O5"/>
    </row>
    <row r="6" spans="1:15" ht="15" customHeight="1">
      <c r="A6" s="14" t="s">
        <v>8</v>
      </c>
      <c r="B6" s="15">
        <f aca="true" t="shared" si="3" ref="B6:B23">D6+F6</f>
        <v>664</v>
      </c>
      <c r="C6" s="16">
        <f t="shared" si="0"/>
        <v>1.8870605621394265</v>
      </c>
      <c r="D6" s="15">
        <v>343</v>
      </c>
      <c r="E6" s="16">
        <f t="shared" si="1"/>
        <v>1.9335926489655562</v>
      </c>
      <c r="F6" s="15">
        <v>321</v>
      </c>
      <c r="G6" s="16">
        <f t="shared" si="2"/>
        <v>1.839752407152682</v>
      </c>
      <c r="H6" s="281"/>
      <c r="J6"/>
      <c r="K6"/>
      <c r="L6"/>
      <c r="M6"/>
      <c r="N6"/>
      <c r="O6"/>
    </row>
    <row r="7" spans="1:15" ht="15" customHeight="1">
      <c r="A7" s="14" t="s">
        <v>9</v>
      </c>
      <c r="B7" s="15">
        <f t="shared" si="3"/>
        <v>1022</v>
      </c>
      <c r="C7" s="16">
        <f t="shared" si="0"/>
        <v>2.904481768835081</v>
      </c>
      <c r="D7" s="15">
        <v>525</v>
      </c>
      <c r="E7" s="16">
        <f t="shared" si="1"/>
        <v>2.959580585151361</v>
      </c>
      <c r="F7" s="15">
        <v>497</v>
      </c>
      <c r="G7" s="16">
        <f t="shared" si="2"/>
        <v>2.8484640073360845</v>
      </c>
      <c r="H7" s="281"/>
      <c r="J7"/>
      <c r="K7"/>
      <c r="L7"/>
      <c r="M7"/>
      <c r="N7"/>
      <c r="O7"/>
    </row>
    <row r="8" spans="1:15" ht="15" customHeight="1">
      <c r="A8" s="14" t="s">
        <v>10</v>
      </c>
      <c r="B8" s="15">
        <f t="shared" si="3"/>
        <v>1372</v>
      </c>
      <c r="C8" s="16">
        <f t="shared" si="0"/>
        <v>3.899167306107369</v>
      </c>
      <c r="D8" s="15">
        <v>722</v>
      </c>
      <c r="E8" s="16">
        <f t="shared" si="1"/>
        <v>4.070127966627206</v>
      </c>
      <c r="F8" s="15">
        <v>650</v>
      </c>
      <c r="G8" s="16">
        <f t="shared" si="2"/>
        <v>3.725355341586428</v>
      </c>
      <c r="H8" s="281"/>
      <c r="J8"/>
      <c r="K8"/>
      <c r="L8"/>
      <c r="M8"/>
      <c r="N8"/>
      <c r="O8"/>
    </row>
    <row r="9" spans="1:15" ht="22.5" customHeight="1">
      <c r="A9" s="17" t="s">
        <v>11</v>
      </c>
      <c r="B9" s="15">
        <f t="shared" si="3"/>
        <v>1629</v>
      </c>
      <c r="C9" s="16">
        <f t="shared" si="0"/>
        <v>4.629550686333021</v>
      </c>
      <c r="D9" s="18">
        <v>876</v>
      </c>
      <c r="E9" s="16">
        <f t="shared" si="1"/>
        <v>4.938271604938271</v>
      </c>
      <c r="F9" s="18">
        <v>753</v>
      </c>
      <c r="G9" s="16">
        <f t="shared" si="2"/>
        <v>4.315680880330124</v>
      </c>
      <c r="H9" s="281"/>
      <c r="J9"/>
      <c r="K9"/>
      <c r="L9"/>
      <c r="M9"/>
      <c r="N9"/>
      <c r="O9"/>
    </row>
    <row r="10" spans="1:15" ht="15" customHeight="1">
      <c r="A10" s="17" t="s">
        <v>12</v>
      </c>
      <c r="B10" s="15">
        <f t="shared" si="3"/>
        <v>2728</v>
      </c>
      <c r="C10" s="16">
        <f t="shared" si="0"/>
        <v>7.752863273368005</v>
      </c>
      <c r="D10" s="18">
        <v>1435</v>
      </c>
      <c r="E10" s="16">
        <f t="shared" si="1"/>
        <v>8.089520266080388</v>
      </c>
      <c r="F10" s="18">
        <v>1293</v>
      </c>
      <c r="G10" s="16">
        <f t="shared" si="2"/>
        <v>7.410591471801927</v>
      </c>
      <c r="H10" s="281"/>
      <c r="J10"/>
      <c r="K10"/>
      <c r="L10"/>
      <c r="M10"/>
      <c r="N10"/>
      <c r="O10"/>
    </row>
    <row r="11" spans="1:15" ht="15" customHeight="1">
      <c r="A11" s="17" t="s">
        <v>13</v>
      </c>
      <c r="B11" s="15">
        <f t="shared" si="3"/>
        <v>3406</v>
      </c>
      <c r="C11" s="16">
        <f t="shared" si="0"/>
        <v>9.679711256998322</v>
      </c>
      <c r="D11" s="18">
        <v>1819</v>
      </c>
      <c r="E11" s="16">
        <f t="shared" si="1"/>
        <v>10.254242065505384</v>
      </c>
      <c r="F11" s="18">
        <v>1587</v>
      </c>
      <c r="G11" s="16">
        <f t="shared" si="2"/>
        <v>9.095598349381017</v>
      </c>
      <c r="H11" s="281"/>
      <c r="J11"/>
      <c r="K11"/>
      <c r="L11"/>
      <c r="M11"/>
      <c r="N11"/>
      <c r="O11"/>
    </row>
    <row r="12" spans="1:15" ht="15" customHeight="1">
      <c r="A12" s="17" t="s">
        <v>14</v>
      </c>
      <c r="B12" s="15">
        <f t="shared" si="3"/>
        <v>3500</v>
      </c>
      <c r="C12" s="16">
        <f t="shared" si="0"/>
        <v>9.946855372722881</v>
      </c>
      <c r="D12" s="18">
        <v>1787</v>
      </c>
      <c r="E12" s="16">
        <f t="shared" si="1"/>
        <v>10.073848582219966</v>
      </c>
      <c r="F12" s="18">
        <v>1713</v>
      </c>
      <c r="G12" s="16">
        <f t="shared" si="2"/>
        <v>9.81774415405777</v>
      </c>
      <c r="H12" s="281"/>
      <c r="J12"/>
      <c r="K12"/>
      <c r="L12"/>
      <c r="M12"/>
      <c r="N12"/>
      <c r="O12"/>
    </row>
    <row r="13" spans="1:15" ht="15" customHeight="1">
      <c r="A13" s="17" t="s">
        <v>15</v>
      </c>
      <c r="B13" s="15">
        <f t="shared" si="3"/>
        <v>3365</v>
      </c>
      <c r="C13" s="16">
        <f t="shared" si="0"/>
        <v>9.56319095120357</v>
      </c>
      <c r="D13" s="18">
        <v>1768</v>
      </c>
      <c r="E13" s="16">
        <f t="shared" si="1"/>
        <v>9.966739951519251</v>
      </c>
      <c r="F13" s="18">
        <v>1597</v>
      </c>
      <c r="G13" s="16">
        <f t="shared" si="2"/>
        <v>9.152911508482347</v>
      </c>
      <c r="H13" s="281"/>
      <c r="J13"/>
      <c r="K13"/>
      <c r="L13"/>
      <c r="M13"/>
      <c r="N13"/>
      <c r="O13"/>
    </row>
    <row r="14" spans="1:15" ht="22.5" customHeight="1">
      <c r="A14" s="17" t="s">
        <v>16</v>
      </c>
      <c r="B14" s="15">
        <f t="shared" si="3"/>
        <v>3094</v>
      </c>
      <c r="C14" s="16">
        <f t="shared" si="0"/>
        <v>8.793020149487027</v>
      </c>
      <c r="D14" s="18">
        <v>1598</v>
      </c>
      <c r="E14" s="16">
        <f t="shared" si="1"/>
        <v>9.008399571565477</v>
      </c>
      <c r="F14" s="18">
        <v>1496</v>
      </c>
      <c r="G14" s="16">
        <f t="shared" si="2"/>
        <v>8.574048601558918</v>
      </c>
      <c r="H14" s="281"/>
      <c r="J14"/>
      <c r="K14"/>
      <c r="L14"/>
      <c r="M14"/>
      <c r="N14"/>
      <c r="O14"/>
    </row>
    <row r="15" spans="1:15" ht="15" customHeight="1">
      <c r="A15" s="17" t="s">
        <v>17</v>
      </c>
      <c r="B15" s="15">
        <f t="shared" si="3"/>
        <v>2714</v>
      </c>
      <c r="C15" s="16">
        <f t="shared" si="0"/>
        <v>7.713075851877113</v>
      </c>
      <c r="D15" s="18">
        <v>1443</v>
      </c>
      <c r="E15" s="16">
        <f t="shared" si="1"/>
        <v>8.134618636901742</v>
      </c>
      <c r="F15" s="18">
        <v>1271</v>
      </c>
      <c r="G15" s="16">
        <f t="shared" si="2"/>
        <v>7.284502521779</v>
      </c>
      <c r="H15" s="281"/>
      <c r="J15"/>
      <c r="K15"/>
      <c r="L15"/>
      <c r="M15"/>
      <c r="N15"/>
      <c r="O15"/>
    </row>
    <row r="16" spans="1:15" ht="15" customHeight="1">
      <c r="A16" s="17" t="s">
        <v>18</v>
      </c>
      <c r="B16" s="15">
        <f t="shared" si="3"/>
        <v>2286</v>
      </c>
      <c r="C16" s="16">
        <f t="shared" si="0"/>
        <v>6.496717537727001</v>
      </c>
      <c r="D16" s="18">
        <v>1142</v>
      </c>
      <c r="E16" s="16">
        <f t="shared" si="1"/>
        <v>6.437792434748295</v>
      </c>
      <c r="F16" s="18">
        <v>1144</v>
      </c>
      <c r="G16" s="16">
        <f t="shared" si="2"/>
        <v>6.556625401192114</v>
      </c>
      <c r="H16" s="281"/>
      <c r="J16"/>
      <c r="K16"/>
      <c r="L16"/>
      <c r="M16"/>
      <c r="N16"/>
      <c r="O16"/>
    </row>
    <row r="17" spans="1:15" ht="15" customHeight="1">
      <c r="A17" s="17" t="s">
        <v>19</v>
      </c>
      <c r="B17" s="15">
        <f t="shared" si="3"/>
        <v>1964</v>
      </c>
      <c r="C17" s="16">
        <f t="shared" si="0"/>
        <v>5.5816068434364965</v>
      </c>
      <c r="D17" s="18">
        <v>940</v>
      </c>
      <c r="E17" s="16">
        <f t="shared" si="1"/>
        <v>5.2990585715091045</v>
      </c>
      <c r="F17" s="18">
        <v>1024</v>
      </c>
      <c r="G17" s="16">
        <f t="shared" si="2"/>
        <v>5.868867491976157</v>
      </c>
      <c r="H17" s="281"/>
      <c r="J17"/>
      <c r="K17"/>
      <c r="L17"/>
      <c r="M17"/>
      <c r="N17"/>
      <c r="O17"/>
    </row>
    <row r="18" spans="1:8" s="19" customFormat="1" ht="15" customHeight="1">
      <c r="A18" s="17" t="s">
        <v>20</v>
      </c>
      <c r="B18" s="15">
        <f t="shared" si="3"/>
        <v>1761</v>
      </c>
      <c r="C18" s="16">
        <f t="shared" si="0"/>
        <v>5.00468923181857</v>
      </c>
      <c r="D18" s="18">
        <v>847</v>
      </c>
      <c r="E18" s="16">
        <f t="shared" si="1"/>
        <v>4.774790010710863</v>
      </c>
      <c r="F18" s="18">
        <v>914</v>
      </c>
      <c r="G18" s="16">
        <f t="shared" si="2"/>
        <v>5.238422741861531</v>
      </c>
      <c r="H18" s="281"/>
    </row>
    <row r="19" spans="1:15" ht="22.5" customHeight="1">
      <c r="A19" t="s">
        <v>21</v>
      </c>
      <c r="B19" s="15">
        <f t="shared" si="3"/>
        <v>1869</v>
      </c>
      <c r="C19" s="16">
        <f t="shared" si="0"/>
        <v>5.311620769034018</v>
      </c>
      <c r="D19" s="18">
        <v>887</v>
      </c>
      <c r="E19" s="16">
        <f t="shared" si="1"/>
        <v>5.000281864817634</v>
      </c>
      <c r="F19" s="18">
        <v>982</v>
      </c>
      <c r="G19" s="16">
        <f t="shared" si="2"/>
        <v>5.628152223750573</v>
      </c>
      <c r="H19" s="281"/>
      <c r="J19"/>
      <c r="K19"/>
      <c r="L19"/>
      <c r="M19"/>
      <c r="N19"/>
      <c r="O19"/>
    </row>
    <row r="20" spans="1:15" ht="15" customHeight="1">
      <c r="A20" t="s">
        <v>22</v>
      </c>
      <c r="B20" s="15">
        <f t="shared" si="3"/>
        <v>1489</v>
      </c>
      <c r="C20" s="16">
        <f t="shared" si="0"/>
        <v>4.231676471424105</v>
      </c>
      <c r="D20" s="18">
        <v>652</v>
      </c>
      <c r="E20" s="16">
        <f t="shared" si="1"/>
        <v>3.6755172219403573</v>
      </c>
      <c r="F20" s="18">
        <v>837</v>
      </c>
      <c r="G20" s="16">
        <f t="shared" si="2"/>
        <v>4.797111416781293</v>
      </c>
      <c r="H20" s="281"/>
      <c r="J20"/>
      <c r="K20"/>
      <c r="L20"/>
      <c r="M20"/>
      <c r="N20"/>
      <c r="O20"/>
    </row>
    <row r="21" spans="1:15" ht="15" customHeight="1">
      <c r="A21" t="s">
        <v>23</v>
      </c>
      <c r="B21" s="15">
        <f t="shared" si="3"/>
        <v>1116</v>
      </c>
      <c r="C21" s="16">
        <f t="shared" si="0"/>
        <v>3.171625884559638</v>
      </c>
      <c r="D21" s="18">
        <v>477</v>
      </c>
      <c r="E21" s="16">
        <f t="shared" si="1"/>
        <v>2.6889903602232366</v>
      </c>
      <c r="F21" s="18">
        <v>639</v>
      </c>
      <c r="G21" s="16">
        <f t="shared" si="2"/>
        <v>3.6623108665749657</v>
      </c>
      <c r="H21" s="281"/>
      <c r="J21"/>
      <c r="K21"/>
      <c r="L21"/>
      <c r="M21"/>
      <c r="N21"/>
      <c r="O21"/>
    </row>
    <row r="22" spans="1:15" ht="15" customHeight="1">
      <c r="A22" t="s">
        <v>24</v>
      </c>
      <c r="B22" s="15">
        <f t="shared" si="3"/>
        <v>519</v>
      </c>
      <c r="C22" s="16">
        <f t="shared" si="0"/>
        <v>1.4749765538409072</v>
      </c>
      <c r="D22" s="18">
        <v>173</v>
      </c>
      <c r="E22" s="16">
        <f t="shared" si="1"/>
        <v>0.975252269011782</v>
      </c>
      <c r="F22" s="18">
        <v>346</v>
      </c>
      <c r="G22" s="16">
        <f t="shared" si="2"/>
        <v>1.9830353049060063</v>
      </c>
      <c r="H22" s="281"/>
      <c r="J22"/>
      <c r="K22"/>
      <c r="L22"/>
      <c r="M22"/>
      <c r="N22"/>
      <c r="O22"/>
    </row>
    <row r="23" spans="1:15" ht="15" customHeight="1">
      <c r="A23" s="20" t="s">
        <v>25</v>
      </c>
      <c r="B23" s="21">
        <f t="shared" si="3"/>
        <v>231</v>
      </c>
      <c r="C23" s="22">
        <f t="shared" si="0"/>
        <v>0.6564924545997102</v>
      </c>
      <c r="D23" s="21">
        <v>62</v>
      </c>
      <c r="E23" s="22">
        <f t="shared" si="1"/>
        <v>0.3495123738654941</v>
      </c>
      <c r="F23" s="21">
        <v>169</v>
      </c>
      <c r="G23" s="22">
        <f t="shared" si="2"/>
        <v>0.9685923888124713</v>
      </c>
      <c r="H23" s="281"/>
      <c r="J23"/>
      <c r="K23"/>
      <c r="L23"/>
      <c r="M23"/>
      <c r="N23"/>
      <c r="O23"/>
    </row>
    <row r="24" spans="2:15" ht="30" customHeight="1">
      <c r="B24" s="17"/>
      <c r="C24" s="17"/>
      <c r="D24" s="17"/>
      <c r="E24" s="17"/>
      <c r="I24" s="144"/>
      <c r="M24"/>
      <c r="N24"/>
      <c r="O24"/>
    </row>
    <row r="25" spans="11:13" ht="15" customHeight="1">
      <c r="K25" s="145"/>
      <c r="L25" s="145" t="s">
        <v>1</v>
      </c>
      <c r="M25" s="145" t="s">
        <v>2</v>
      </c>
    </row>
    <row r="26" spans="11:14" ht="15" customHeight="1">
      <c r="K26" s="147" t="s">
        <v>7</v>
      </c>
      <c r="L26" s="151">
        <f aca="true" t="shared" si="4" ref="L26:L44">-$D5</f>
        <v>-243</v>
      </c>
      <c r="M26" s="151">
        <f aca="true" t="shared" si="5" ref="M26:M44">$F5</f>
        <v>215</v>
      </c>
      <c r="N26" s="146"/>
    </row>
    <row r="27" spans="11:14" ht="15" customHeight="1">
      <c r="K27" s="147" t="s">
        <v>8</v>
      </c>
      <c r="L27" s="151">
        <f t="shared" si="4"/>
        <v>-343</v>
      </c>
      <c r="M27" s="151">
        <f t="shared" si="5"/>
        <v>321</v>
      </c>
      <c r="N27" s="146"/>
    </row>
    <row r="28" spans="11:14" ht="15" customHeight="1">
      <c r="K28" s="147" t="s">
        <v>9</v>
      </c>
      <c r="L28" s="151">
        <f t="shared" si="4"/>
        <v>-525</v>
      </c>
      <c r="M28" s="151">
        <f t="shared" si="5"/>
        <v>497</v>
      </c>
      <c r="N28" s="146"/>
    </row>
    <row r="29" spans="11:14" ht="15" customHeight="1">
      <c r="K29" s="147" t="s">
        <v>10</v>
      </c>
      <c r="L29" s="151">
        <f t="shared" si="4"/>
        <v>-722</v>
      </c>
      <c r="M29" s="151">
        <f t="shared" si="5"/>
        <v>650</v>
      </c>
      <c r="N29" s="146"/>
    </row>
    <row r="30" spans="11:14" ht="15" customHeight="1">
      <c r="K30" s="147" t="s">
        <v>11</v>
      </c>
      <c r="L30" s="151">
        <f t="shared" si="4"/>
        <v>-876</v>
      </c>
      <c r="M30" s="151">
        <f t="shared" si="5"/>
        <v>753</v>
      </c>
      <c r="N30" s="146"/>
    </row>
    <row r="31" spans="11:14" ht="15" customHeight="1">
      <c r="K31" s="149" t="s">
        <v>12</v>
      </c>
      <c r="L31" s="151">
        <f t="shared" si="4"/>
        <v>-1435</v>
      </c>
      <c r="M31" s="151">
        <f t="shared" si="5"/>
        <v>1293</v>
      </c>
      <c r="N31" s="146"/>
    </row>
    <row r="32" spans="11:14" ht="15" customHeight="1">
      <c r="K32" s="149" t="s">
        <v>13</v>
      </c>
      <c r="L32" s="151">
        <f t="shared" si="4"/>
        <v>-1819</v>
      </c>
      <c r="M32" s="151">
        <f t="shared" si="5"/>
        <v>1587</v>
      </c>
      <c r="N32" s="146"/>
    </row>
    <row r="33" spans="11:14" ht="15" customHeight="1">
      <c r="K33" s="149" t="s">
        <v>14</v>
      </c>
      <c r="L33" s="151">
        <f t="shared" si="4"/>
        <v>-1787</v>
      </c>
      <c r="M33" s="151">
        <f t="shared" si="5"/>
        <v>1713</v>
      </c>
      <c r="N33" s="146"/>
    </row>
    <row r="34" spans="11:14" ht="15" customHeight="1">
      <c r="K34" s="149" t="s">
        <v>15</v>
      </c>
      <c r="L34" s="151">
        <f t="shared" si="4"/>
        <v>-1768</v>
      </c>
      <c r="M34" s="151">
        <f t="shared" si="5"/>
        <v>1597</v>
      </c>
      <c r="N34" s="146"/>
    </row>
    <row r="35" spans="11:14" ht="15" customHeight="1">
      <c r="K35" s="149" t="s">
        <v>16</v>
      </c>
      <c r="L35" s="151">
        <f t="shared" si="4"/>
        <v>-1598</v>
      </c>
      <c r="M35" s="151">
        <f t="shared" si="5"/>
        <v>1496</v>
      </c>
      <c r="N35" s="146"/>
    </row>
    <row r="36" spans="8:14" ht="15" customHeight="1">
      <c r="H36" s="17"/>
      <c r="I36" s="17"/>
      <c r="J36" s="206"/>
      <c r="K36" s="149" t="s">
        <v>17</v>
      </c>
      <c r="L36" s="207">
        <f t="shared" si="4"/>
        <v>-1443</v>
      </c>
      <c r="M36" s="151">
        <f t="shared" si="5"/>
        <v>1271</v>
      </c>
      <c r="N36" s="146"/>
    </row>
    <row r="37" spans="8:14" ht="15" customHeight="1">
      <c r="H37" s="17"/>
      <c r="I37" s="17"/>
      <c r="J37" s="206"/>
      <c r="K37" s="149" t="s">
        <v>18</v>
      </c>
      <c r="L37" s="207">
        <f t="shared" si="4"/>
        <v>-1142</v>
      </c>
      <c r="M37" s="151">
        <f t="shared" si="5"/>
        <v>1144</v>
      </c>
      <c r="N37" s="146"/>
    </row>
    <row r="38" spans="8:14" ht="15" customHeight="1">
      <c r="H38" s="17"/>
      <c r="I38" s="17"/>
      <c r="J38" s="206"/>
      <c r="K38" s="149" t="s">
        <v>19</v>
      </c>
      <c r="L38" s="207">
        <f t="shared" si="4"/>
        <v>-940</v>
      </c>
      <c r="M38" s="151">
        <f t="shared" si="5"/>
        <v>1024</v>
      </c>
      <c r="N38" s="146"/>
    </row>
    <row r="39" spans="8:14" ht="15" customHeight="1">
      <c r="H39" s="17"/>
      <c r="I39" s="17"/>
      <c r="J39" s="206"/>
      <c r="K39" s="149" t="s">
        <v>20</v>
      </c>
      <c r="L39" s="207">
        <f t="shared" si="4"/>
        <v>-847</v>
      </c>
      <c r="M39" s="151">
        <f t="shared" si="5"/>
        <v>914</v>
      </c>
      <c r="N39" s="146"/>
    </row>
    <row r="40" spans="8:14" ht="15" customHeight="1">
      <c r="H40" s="17"/>
      <c r="I40" s="17"/>
      <c r="J40" s="206"/>
      <c r="K40" s="149" t="s">
        <v>21</v>
      </c>
      <c r="L40" s="207">
        <f t="shared" si="4"/>
        <v>-887</v>
      </c>
      <c r="M40" s="151">
        <f t="shared" si="5"/>
        <v>982</v>
      </c>
      <c r="N40" s="146"/>
    </row>
    <row r="41" spans="8:14" ht="15" customHeight="1">
      <c r="H41" s="17"/>
      <c r="I41" s="17"/>
      <c r="J41" s="206"/>
      <c r="K41" s="149" t="s">
        <v>22</v>
      </c>
      <c r="L41" s="207">
        <f t="shared" si="4"/>
        <v>-652</v>
      </c>
      <c r="M41" s="151">
        <f t="shared" si="5"/>
        <v>837</v>
      </c>
      <c r="N41" s="146"/>
    </row>
    <row r="42" spans="8:14" ht="15" customHeight="1">
      <c r="H42" s="17"/>
      <c r="I42" s="17"/>
      <c r="J42" s="206"/>
      <c r="K42" s="149" t="s">
        <v>23</v>
      </c>
      <c r="L42" s="207">
        <f t="shared" si="4"/>
        <v>-477</v>
      </c>
      <c r="M42" s="151">
        <f t="shared" si="5"/>
        <v>639</v>
      </c>
      <c r="N42" s="146"/>
    </row>
    <row r="43" spans="8:14" ht="15" customHeight="1">
      <c r="H43" s="17"/>
      <c r="I43" s="17"/>
      <c r="J43" s="206"/>
      <c r="K43" s="149" t="s">
        <v>24</v>
      </c>
      <c r="L43" s="207">
        <f t="shared" si="4"/>
        <v>-173</v>
      </c>
      <c r="M43" s="151">
        <f t="shared" si="5"/>
        <v>346</v>
      </c>
      <c r="N43" s="146"/>
    </row>
    <row r="44" spans="8:13" ht="11.25">
      <c r="H44" s="17"/>
      <c r="I44" s="17"/>
      <c r="J44" s="206"/>
      <c r="K44" s="150" t="s">
        <v>25</v>
      </c>
      <c r="L44" s="207">
        <f t="shared" si="4"/>
        <v>-62</v>
      </c>
      <c r="M44" s="151">
        <f t="shared" si="5"/>
        <v>169</v>
      </c>
    </row>
    <row r="45" spans="8:13" ht="11.25">
      <c r="H45" s="17"/>
      <c r="I45" s="17"/>
      <c r="J45" s="206"/>
      <c r="K45" s="149"/>
      <c r="L45" s="149"/>
      <c r="M45" s="145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0.33203125" style="0" bestFit="1" customWidth="1"/>
  </cols>
  <sheetData>
    <row r="1" spans="1:7" s="2" customFormat="1" ht="39.75" customHeight="1">
      <c r="A1" s="385" t="s">
        <v>405</v>
      </c>
      <c r="B1" s="386"/>
      <c r="C1" s="386"/>
      <c r="D1" s="386"/>
      <c r="E1" s="386"/>
      <c r="F1" s="386"/>
      <c r="G1" s="386"/>
    </row>
    <row r="2" spans="1:8" s="32" customFormat="1" ht="18" customHeight="1">
      <c r="A2" s="9" t="s">
        <v>26</v>
      </c>
      <c r="B2" s="1"/>
      <c r="C2" s="1"/>
      <c r="D2" s="1"/>
      <c r="E2" s="1"/>
      <c r="F2" s="1"/>
      <c r="G2" s="1"/>
      <c r="H2" s="31"/>
    </row>
    <row r="3" spans="1:8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4"/>
    </row>
    <row r="4" spans="1:8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</row>
    <row r="5" spans="1:8" s="104" customFormat="1" ht="19.5" customHeight="1">
      <c r="A5" s="11" t="s">
        <v>6</v>
      </c>
      <c r="B5" s="102">
        <f>D5+F5</f>
        <v>133519</v>
      </c>
      <c r="C5" s="102">
        <f aca="true" t="shared" si="0" ref="C5:C38">B5/B$5*100</f>
        <v>100</v>
      </c>
      <c r="D5" s="102">
        <f>SUM(D6:D38)</f>
        <v>72742</v>
      </c>
      <c r="E5" s="102">
        <f aca="true" t="shared" si="1" ref="E5:E38">D5/D$5*100</f>
        <v>100</v>
      </c>
      <c r="F5" s="102">
        <f>SUM(F6:F38)</f>
        <v>60777</v>
      </c>
      <c r="G5" s="103">
        <f aca="true" t="shared" si="2" ref="G5:G38">F5/F$5*100</f>
        <v>100</v>
      </c>
      <c r="H5" s="113"/>
    </row>
    <row r="6" spans="1:8" s="13" customFormat="1" ht="15" customHeight="1">
      <c r="A6" s="105" t="s">
        <v>94</v>
      </c>
      <c r="B6" s="106">
        <f>D6+F6</f>
        <v>1647</v>
      </c>
      <c r="C6" s="107">
        <f t="shared" si="0"/>
        <v>1.2335323062635282</v>
      </c>
      <c r="D6" s="106">
        <v>836</v>
      </c>
      <c r="E6" s="108">
        <f t="shared" si="1"/>
        <v>1.149267273377141</v>
      </c>
      <c r="F6" s="106">
        <v>811</v>
      </c>
      <c r="G6" s="108">
        <f t="shared" si="2"/>
        <v>1.3343863632624182</v>
      </c>
      <c r="H6" s="299"/>
    </row>
    <row r="7" spans="1:8" ht="15" customHeight="1">
      <c r="A7" s="105" t="s">
        <v>95</v>
      </c>
      <c r="B7" s="106">
        <f aca="true" t="shared" si="3" ref="B7:B38">D7+F7</f>
        <v>1689</v>
      </c>
      <c r="C7" s="107">
        <f t="shared" si="0"/>
        <v>1.264988503508864</v>
      </c>
      <c r="D7" s="106">
        <v>932</v>
      </c>
      <c r="E7" s="108">
        <f t="shared" si="1"/>
        <v>1.2812405487888703</v>
      </c>
      <c r="F7" s="106">
        <v>757</v>
      </c>
      <c r="G7" s="108">
        <f t="shared" si="2"/>
        <v>1.2455369629958701</v>
      </c>
      <c r="H7" s="299"/>
    </row>
    <row r="8" spans="1:8" ht="15" customHeight="1">
      <c r="A8" s="105" t="s">
        <v>96</v>
      </c>
      <c r="B8" s="106">
        <f t="shared" si="3"/>
        <v>716</v>
      </c>
      <c r="C8" s="107">
        <f t="shared" si="0"/>
        <v>0.5362532673252496</v>
      </c>
      <c r="D8" s="106">
        <v>371</v>
      </c>
      <c r="E8" s="108">
        <f t="shared" si="1"/>
        <v>0.5100217206015781</v>
      </c>
      <c r="F8" s="106">
        <v>345</v>
      </c>
      <c r="G8" s="108">
        <f t="shared" si="2"/>
        <v>0.5676489461473913</v>
      </c>
      <c r="H8" s="299"/>
    </row>
    <row r="9" spans="1:8" ht="15" customHeight="1">
      <c r="A9" s="105" t="s">
        <v>97</v>
      </c>
      <c r="B9" s="106">
        <f t="shared" si="3"/>
        <v>1340</v>
      </c>
      <c r="C9" s="107">
        <f t="shared" si="0"/>
        <v>1.0036024835416684</v>
      </c>
      <c r="D9" s="106">
        <v>688</v>
      </c>
      <c r="E9" s="108">
        <f t="shared" si="1"/>
        <v>0.9458084737840587</v>
      </c>
      <c r="F9" s="106">
        <v>652</v>
      </c>
      <c r="G9" s="108">
        <f t="shared" si="2"/>
        <v>1.0727742402553597</v>
      </c>
      <c r="H9" s="299"/>
    </row>
    <row r="10" spans="1:8" ht="15" customHeight="1">
      <c r="A10" s="105" t="s">
        <v>98</v>
      </c>
      <c r="B10" s="106">
        <f t="shared" si="3"/>
        <v>3037</v>
      </c>
      <c r="C10" s="107">
        <f t="shared" si="0"/>
        <v>2.2745826436686913</v>
      </c>
      <c r="D10" s="106">
        <v>1768</v>
      </c>
      <c r="E10" s="108">
        <f t="shared" si="1"/>
        <v>2.4305078221660112</v>
      </c>
      <c r="F10" s="106">
        <v>1269</v>
      </c>
      <c r="G10" s="108">
        <f t="shared" si="2"/>
        <v>2.087960906263883</v>
      </c>
      <c r="H10" s="299"/>
    </row>
    <row r="11" spans="1:8" s="109" customFormat="1" ht="19.5" customHeight="1">
      <c r="A11" s="74" t="s">
        <v>99</v>
      </c>
      <c r="B11" s="106">
        <f t="shared" si="3"/>
        <v>5496</v>
      </c>
      <c r="C11" s="108">
        <f t="shared" si="0"/>
        <v>4.1162680966753795</v>
      </c>
      <c r="D11" s="106">
        <v>2915</v>
      </c>
      <c r="E11" s="108">
        <f t="shared" si="1"/>
        <v>4.0073135190124</v>
      </c>
      <c r="F11" s="106">
        <v>2581</v>
      </c>
      <c r="G11" s="108">
        <f t="shared" si="2"/>
        <v>4.2466722608881655</v>
      </c>
      <c r="H11" s="299"/>
    </row>
    <row r="12" spans="1:8" s="13" customFormat="1" ht="15" customHeight="1">
      <c r="A12" s="105" t="s">
        <v>100</v>
      </c>
      <c r="B12" s="106">
        <f t="shared" si="3"/>
        <v>1814</v>
      </c>
      <c r="C12" s="107">
        <f t="shared" si="0"/>
        <v>1.3586081381676016</v>
      </c>
      <c r="D12" s="106">
        <v>985</v>
      </c>
      <c r="E12" s="108">
        <f t="shared" si="1"/>
        <v>1.3541007945890957</v>
      </c>
      <c r="F12" s="106">
        <v>829</v>
      </c>
      <c r="G12" s="108">
        <f t="shared" si="2"/>
        <v>1.3640028300179343</v>
      </c>
      <c r="H12" s="299"/>
    </row>
    <row r="13" spans="1:8" ht="15" customHeight="1">
      <c r="A13" s="105" t="s">
        <v>101</v>
      </c>
      <c r="B13" s="106">
        <f t="shared" si="3"/>
        <v>2236</v>
      </c>
      <c r="C13" s="107">
        <f t="shared" si="0"/>
        <v>1.6746680247755001</v>
      </c>
      <c r="D13" s="106">
        <v>1346</v>
      </c>
      <c r="E13" s="108">
        <f t="shared" si="1"/>
        <v>1.850375299001952</v>
      </c>
      <c r="F13" s="106">
        <v>890</v>
      </c>
      <c r="G13" s="108">
        <f t="shared" si="2"/>
        <v>1.46436974513385</v>
      </c>
      <c r="H13" s="299"/>
    </row>
    <row r="14" spans="1:8" ht="15" customHeight="1">
      <c r="A14" s="105" t="s">
        <v>102</v>
      </c>
      <c r="B14" s="106">
        <f t="shared" si="3"/>
        <v>1809</v>
      </c>
      <c r="C14" s="107">
        <f t="shared" si="0"/>
        <v>1.3548633527812521</v>
      </c>
      <c r="D14" s="106">
        <v>1190</v>
      </c>
      <c r="E14" s="108">
        <f t="shared" si="1"/>
        <v>1.6359187264578923</v>
      </c>
      <c r="F14" s="106">
        <v>619</v>
      </c>
      <c r="G14" s="108">
        <f t="shared" si="2"/>
        <v>1.0184773845369137</v>
      </c>
      <c r="H14" s="299"/>
    </row>
    <row r="15" spans="1:8" ht="15" customHeight="1">
      <c r="A15" s="105" t="s">
        <v>103</v>
      </c>
      <c r="B15" s="106">
        <f t="shared" si="3"/>
        <v>1342</v>
      </c>
      <c r="C15" s="107">
        <f t="shared" si="0"/>
        <v>1.005100397696208</v>
      </c>
      <c r="D15" s="106">
        <v>727</v>
      </c>
      <c r="E15" s="108">
        <f t="shared" si="1"/>
        <v>0.9994226169200737</v>
      </c>
      <c r="F15" s="106">
        <v>615</v>
      </c>
      <c r="G15" s="108">
        <f t="shared" si="2"/>
        <v>1.0118959474801323</v>
      </c>
      <c r="H15" s="299"/>
    </row>
    <row r="16" spans="1:8" ht="15" customHeight="1">
      <c r="A16" s="105" t="s">
        <v>104</v>
      </c>
      <c r="B16" s="106">
        <f t="shared" si="3"/>
        <v>2900</v>
      </c>
      <c r="C16" s="107">
        <f t="shared" si="0"/>
        <v>2.1719755240827148</v>
      </c>
      <c r="D16" s="106">
        <v>1750</v>
      </c>
      <c r="E16" s="108">
        <f t="shared" si="1"/>
        <v>2.4057628330263126</v>
      </c>
      <c r="F16" s="106">
        <v>1150</v>
      </c>
      <c r="G16" s="108">
        <f t="shared" si="2"/>
        <v>1.8921631538246375</v>
      </c>
      <c r="H16" s="299"/>
    </row>
    <row r="17" spans="1:8" s="109" customFormat="1" ht="19.5" customHeight="1">
      <c r="A17" s="74" t="s">
        <v>105</v>
      </c>
      <c r="B17" s="106">
        <f t="shared" si="3"/>
        <v>924</v>
      </c>
      <c r="C17" s="108">
        <f t="shared" si="0"/>
        <v>0.6920363393973892</v>
      </c>
      <c r="D17" s="106">
        <v>491</v>
      </c>
      <c r="E17" s="108">
        <f t="shared" si="1"/>
        <v>0.6749883148662396</v>
      </c>
      <c r="F17" s="106">
        <v>433</v>
      </c>
      <c r="G17" s="108">
        <f t="shared" si="2"/>
        <v>0.712440561396581</v>
      </c>
      <c r="H17" s="299"/>
    </row>
    <row r="18" spans="1:8" s="13" customFormat="1" ht="15" customHeight="1">
      <c r="A18" s="105" t="s">
        <v>106</v>
      </c>
      <c r="B18" s="106">
        <f t="shared" si="3"/>
        <v>1442</v>
      </c>
      <c r="C18" s="107">
        <f t="shared" si="0"/>
        <v>1.0799961054231981</v>
      </c>
      <c r="D18" s="106">
        <v>874</v>
      </c>
      <c r="E18" s="108">
        <f t="shared" si="1"/>
        <v>1.2015066948942839</v>
      </c>
      <c r="F18" s="106">
        <v>568</v>
      </c>
      <c r="G18" s="108">
        <f t="shared" si="2"/>
        <v>0.9345640620629514</v>
      </c>
      <c r="H18" s="299"/>
    </row>
    <row r="19" spans="1:8" ht="15" customHeight="1">
      <c r="A19" s="105" t="s">
        <v>107</v>
      </c>
      <c r="B19" s="106">
        <f t="shared" si="3"/>
        <v>412</v>
      </c>
      <c r="C19" s="107">
        <f t="shared" si="0"/>
        <v>0.30857031583519945</v>
      </c>
      <c r="D19" s="106">
        <v>230</v>
      </c>
      <c r="E19" s="108">
        <f t="shared" si="1"/>
        <v>0.31618597234060103</v>
      </c>
      <c r="F19" s="106">
        <v>182</v>
      </c>
      <c r="G19" s="108">
        <f t="shared" si="2"/>
        <v>0.2994553860835514</v>
      </c>
      <c r="H19" s="299"/>
    </row>
    <row r="20" spans="1:8" ht="15" customHeight="1">
      <c r="A20" s="105" t="s">
        <v>108</v>
      </c>
      <c r="B20" s="106">
        <f t="shared" si="3"/>
        <v>2144</v>
      </c>
      <c r="C20" s="107">
        <f t="shared" si="0"/>
        <v>1.6057639736666691</v>
      </c>
      <c r="D20" s="106">
        <v>1180</v>
      </c>
      <c r="E20" s="108">
        <f t="shared" si="1"/>
        <v>1.6221715102691703</v>
      </c>
      <c r="F20" s="106">
        <v>964</v>
      </c>
      <c r="G20" s="108">
        <f t="shared" si="2"/>
        <v>1.5861263306843048</v>
      </c>
      <c r="H20" s="299"/>
    </row>
    <row r="21" spans="1:8" ht="15" customHeight="1">
      <c r="A21" s="105" t="s">
        <v>109</v>
      </c>
      <c r="B21" s="106">
        <f t="shared" si="3"/>
        <v>4093</v>
      </c>
      <c r="C21" s="107">
        <f t="shared" si="0"/>
        <v>3.0654813172657076</v>
      </c>
      <c r="D21" s="106">
        <v>2378</v>
      </c>
      <c r="E21" s="108">
        <f t="shared" si="1"/>
        <v>3.26908800967804</v>
      </c>
      <c r="F21" s="106">
        <v>1715</v>
      </c>
      <c r="G21" s="108">
        <f t="shared" si="2"/>
        <v>2.821791138095003</v>
      </c>
      <c r="H21" s="299"/>
    </row>
    <row r="22" spans="1:8" ht="15" customHeight="1">
      <c r="A22" s="105" t="s">
        <v>110</v>
      </c>
      <c r="B22" s="106">
        <f t="shared" si="3"/>
        <v>76805</v>
      </c>
      <c r="C22" s="107">
        <f t="shared" si="0"/>
        <v>57.523648319714795</v>
      </c>
      <c r="D22" s="106">
        <v>40102</v>
      </c>
      <c r="E22" s="108">
        <f t="shared" si="1"/>
        <v>55.1290863600121</v>
      </c>
      <c r="F22" s="106">
        <v>36703</v>
      </c>
      <c r="G22" s="108">
        <f t="shared" si="2"/>
        <v>60.389621073761454</v>
      </c>
      <c r="H22" s="299"/>
    </row>
    <row r="23" spans="1:8" s="109" customFormat="1" ht="19.5" customHeight="1">
      <c r="A23" s="74" t="s">
        <v>111</v>
      </c>
      <c r="B23" s="106">
        <f t="shared" si="3"/>
        <v>461</v>
      </c>
      <c r="C23" s="108">
        <f t="shared" si="0"/>
        <v>0.3452692126214247</v>
      </c>
      <c r="D23" s="106">
        <v>248</v>
      </c>
      <c r="E23" s="108">
        <f t="shared" si="1"/>
        <v>0.3409309614803002</v>
      </c>
      <c r="F23" s="106">
        <v>213</v>
      </c>
      <c r="G23" s="108">
        <f t="shared" si="2"/>
        <v>0.3504615232736068</v>
      </c>
      <c r="H23" s="299"/>
    </row>
    <row r="24" spans="1:8" s="13" customFormat="1" ht="15" customHeight="1">
      <c r="A24" s="105" t="s">
        <v>112</v>
      </c>
      <c r="B24" s="106">
        <f t="shared" si="3"/>
        <v>1484</v>
      </c>
      <c r="C24" s="107">
        <f t="shared" si="0"/>
        <v>1.1114523026685341</v>
      </c>
      <c r="D24" s="106">
        <v>975</v>
      </c>
      <c r="E24" s="108">
        <f t="shared" si="1"/>
        <v>1.340353578400374</v>
      </c>
      <c r="F24" s="106">
        <v>509</v>
      </c>
      <c r="G24" s="108">
        <f t="shared" si="2"/>
        <v>0.8374878654754265</v>
      </c>
      <c r="H24" s="299"/>
    </row>
    <row r="25" spans="1:8" ht="15" customHeight="1">
      <c r="A25" s="105" t="s">
        <v>113</v>
      </c>
      <c r="B25" s="106">
        <f t="shared" si="3"/>
        <v>5266</v>
      </c>
      <c r="C25" s="107">
        <f t="shared" si="0"/>
        <v>3.944007968903302</v>
      </c>
      <c r="D25" s="106">
        <v>2952</v>
      </c>
      <c r="E25" s="108">
        <f t="shared" si="1"/>
        <v>4.058178218910671</v>
      </c>
      <c r="F25" s="106">
        <v>2314</v>
      </c>
      <c r="G25" s="108">
        <f t="shared" si="2"/>
        <v>3.80736133734801</v>
      </c>
      <c r="H25" s="299"/>
    </row>
    <row r="26" spans="1:8" ht="15" customHeight="1">
      <c r="A26" s="105" t="s">
        <v>114</v>
      </c>
      <c r="B26" s="106">
        <f t="shared" si="3"/>
        <v>1547</v>
      </c>
      <c r="C26" s="107">
        <f t="shared" si="0"/>
        <v>1.1586365985365379</v>
      </c>
      <c r="D26" s="106">
        <v>949</v>
      </c>
      <c r="E26" s="108">
        <f t="shared" si="1"/>
        <v>1.3046108163096972</v>
      </c>
      <c r="F26" s="106">
        <v>598</v>
      </c>
      <c r="G26" s="108">
        <f t="shared" si="2"/>
        <v>0.9839248399888115</v>
      </c>
      <c r="H26" s="299"/>
    </row>
    <row r="27" spans="1:8" ht="15" customHeight="1">
      <c r="A27" s="105" t="s">
        <v>115</v>
      </c>
      <c r="B27" s="106">
        <f t="shared" si="3"/>
        <v>193</v>
      </c>
      <c r="C27" s="107">
        <f t="shared" si="0"/>
        <v>0.144548715913091</v>
      </c>
      <c r="D27" s="106">
        <v>105</v>
      </c>
      <c r="E27" s="108">
        <f t="shared" si="1"/>
        <v>0.14434576998157872</v>
      </c>
      <c r="F27" s="106">
        <v>88</v>
      </c>
      <c r="G27" s="108">
        <f t="shared" si="2"/>
        <v>0.14479161524918965</v>
      </c>
      <c r="H27" s="299"/>
    </row>
    <row r="28" spans="1:8" ht="15" customHeight="1">
      <c r="A28" s="105" t="s">
        <v>116</v>
      </c>
      <c r="B28" s="106">
        <f t="shared" si="3"/>
        <v>618</v>
      </c>
      <c r="C28" s="107">
        <f t="shared" si="0"/>
        <v>0.4628554737527993</v>
      </c>
      <c r="D28" s="106">
        <v>401</v>
      </c>
      <c r="E28" s="108">
        <f t="shared" si="1"/>
        <v>0.5512633691677435</v>
      </c>
      <c r="F28" s="106">
        <v>217</v>
      </c>
      <c r="G28" s="108">
        <f t="shared" si="2"/>
        <v>0.3570429603303881</v>
      </c>
      <c r="H28" s="299"/>
    </row>
    <row r="29" spans="1:8" s="109" customFormat="1" ht="19.5" customHeight="1">
      <c r="A29" s="74" t="s">
        <v>117</v>
      </c>
      <c r="B29" s="106">
        <f t="shared" si="3"/>
        <v>369</v>
      </c>
      <c r="C29" s="108">
        <f t="shared" si="0"/>
        <v>0.2763651615125937</v>
      </c>
      <c r="D29" s="106">
        <v>194</v>
      </c>
      <c r="E29" s="108">
        <f t="shared" si="1"/>
        <v>0.26669599406120265</v>
      </c>
      <c r="F29" s="106">
        <v>175</v>
      </c>
      <c r="G29" s="108">
        <f t="shared" si="2"/>
        <v>0.28793787123418396</v>
      </c>
      <c r="H29" s="299"/>
    </row>
    <row r="30" spans="1:8" s="13" customFormat="1" ht="15" customHeight="1">
      <c r="A30" s="105" t="s">
        <v>118</v>
      </c>
      <c r="B30" s="106">
        <f t="shared" si="3"/>
        <v>1540</v>
      </c>
      <c r="C30" s="107">
        <f t="shared" si="0"/>
        <v>1.1533938989956485</v>
      </c>
      <c r="D30" s="106">
        <v>897</v>
      </c>
      <c r="E30" s="108">
        <f t="shared" si="1"/>
        <v>1.233125292128344</v>
      </c>
      <c r="F30" s="106">
        <v>643</v>
      </c>
      <c r="G30" s="108">
        <f t="shared" si="2"/>
        <v>1.0579660068776018</v>
      </c>
      <c r="H30" s="299"/>
    </row>
    <row r="31" spans="1:8" ht="15" customHeight="1">
      <c r="A31" s="105" t="s">
        <v>119</v>
      </c>
      <c r="B31" s="106">
        <f t="shared" si="3"/>
        <v>781</v>
      </c>
      <c r="C31" s="107">
        <f t="shared" si="0"/>
        <v>0.5849354773477932</v>
      </c>
      <c r="D31" s="106">
        <v>526</v>
      </c>
      <c r="E31" s="108">
        <f t="shared" si="1"/>
        <v>0.7231035715267659</v>
      </c>
      <c r="F31" s="106">
        <v>255</v>
      </c>
      <c r="G31" s="108">
        <f t="shared" si="2"/>
        <v>0.41956661236981097</v>
      </c>
      <c r="H31" s="299"/>
    </row>
    <row r="32" spans="1:8" ht="15" customHeight="1">
      <c r="A32" s="105" t="s">
        <v>120</v>
      </c>
      <c r="B32" s="106">
        <f t="shared" si="3"/>
        <v>954</v>
      </c>
      <c r="C32" s="107">
        <f t="shared" si="0"/>
        <v>0.7145050517154862</v>
      </c>
      <c r="D32" s="106">
        <v>577</v>
      </c>
      <c r="E32" s="108">
        <f t="shared" si="1"/>
        <v>0.793214374089247</v>
      </c>
      <c r="F32" s="106">
        <v>377</v>
      </c>
      <c r="G32" s="108">
        <f t="shared" si="2"/>
        <v>0.6203004426016421</v>
      </c>
      <c r="H32" s="299"/>
    </row>
    <row r="33" spans="1:8" ht="15" customHeight="1">
      <c r="A33" s="105" t="s">
        <v>121</v>
      </c>
      <c r="B33" s="106">
        <f t="shared" si="3"/>
        <v>3524</v>
      </c>
      <c r="C33" s="107">
        <f t="shared" si="0"/>
        <v>2.6393247402991333</v>
      </c>
      <c r="D33" s="106">
        <v>2002</v>
      </c>
      <c r="E33" s="108">
        <f t="shared" si="1"/>
        <v>2.752192680982101</v>
      </c>
      <c r="F33" s="106">
        <v>1522</v>
      </c>
      <c r="G33" s="108">
        <f t="shared" si="2"/>
        <v>2.504236800105303</v>
      </c>
      <c r="H33" s="299"/>
    </row>
    <row r="34" spans="1:8" ht="15" customHeight="1">
      <c r="A34" s="105" t="s">
        <v>122</v>
      </c>
      <c r="B34" s="106">
        <f t="shared" si="3"/>
        <v>4035</v>
      </c>
      <c r="C34" s="107">
        <f t="shared" si="0"/>
        <v>3.022041806784053</v>
      </c>
      <c r="D34" s="106">
        <v>2275</v>
      </c>
      <c r="E34" s="108">
        <f t="shared" si="1"/>
        <v>3.127491682934206</v>
      </c>
      <c r="F34" s="106">
        <v>1760</v>
      </c>
      <c r="G34" s="108">
        <f t="shared" si="2"/>
        <v>2.8958323049837933</v>
      </c>
      <c r="H34" s="299"/>
    </row>
    <row r="35" spans="1:8" s="109" customFormat="1" ht="19.5" customHeight="1">
      <c r="A35" s="74" t="s">
        <v>123</v>
      </c>
      <c r="B35" s="106">
        <f t="shared" si="3"/>
        <v>348</v>
      </c>
      <c r="C35" s="108">
        <f t="shared" si="0"/>
        <v>0.2606370628899258</v>
      </c>
      <c r="D35" s="106">
        <v>222</v>
      </c>
      <c r="E35" s="108">
        <f t="shared" si="1"/>
        <v>0.3051881993896236</v>
      </c>
      <c r="F35" s="106">
        <v>126</v>
      </c>
      <c r="G35" s="108">
        <f t="shared" si="2"/>
        <v>0.2073152672886125</v>
      </c>
      <c r="H35" s="299"/>
    </row>
    <row r="36" spans="1:9" s="13" customFormat="1" ht="15" customHeight="1">
      <c r="A36" s="105" t="s">
        <v>124</v>
      </c>
      <c r="B36" s="106">
        <f t="shared" si="3"/>
        <v>412</v>
      </c>
      <c r="C36" s="107">
        <f t="shared" si="0"/>
        <v>0.30857031583519945</v>
      </c>
      <c r="D36" s="106">
        <v>264</v>
      </c>
      <c r="E36" s="108">
        <f t="shared" si="1"/>
        <v>0.36292650738225507</v>
      </c>
      <c r="F36" s="106">
        <v>148</v>
      </c>
      <c r="G36" s="108">
        <f t="shared" si="2"/>
        <v>0.2435131711009099</v>
      </c>
      <c r="H36" s="299"/>
      <c r="I36" s="139"/>
    </row>
    <row r="37" spans="1:9" ht="15" customHeight="1">
      <c r="A37" s="105" t="s">
        <v>125</v>
      </c>
      <c r="B37" s="106">
        <f t="shared" si="3"/>
        <v>1322</v>
      </c>
      <c r="C37" s="107">
        <f t="shared" si="0"/>
        <v>0.99012125615081</v>
      </c>
      <c r="D37" s="106">
        <v>863</v>
      </c>
      <c r="E37" s="108">
        <f t="shared" si="1"/>
        <v>1.18638475708669</v>
      </c>
      <c r="F37" s="106">
        <v>459</v>
      </c>
      <c r="G37" s="108">
        <f t="shared" si="2"/>
        <v>0.7552199022656597</v>
      </c>
      <c r="H37" s="299"/>
      <c r="I37" s="17"/>
    </row>
    <row r="38" spans="1:9" ht="15" customHeight="1">
      <c r="A38" s="110" t="s">
        <v>126</v>
      </c>
      <c r="B38" s="111">
        <f t="shared" si="3"/>
        <v>819</v>
      </c>
      <c r="C38" s="112">
        <f t="shared" si="0"/>
        <v>0.6133958462840494</v>
      </c>
      <c r="D38" s="111">
        <v>529</v>
      </c>
      <c r="E38" s="112">
        <f t="shared" si="1"/>
        <v>0.7272277363833823</v>
      </c>
      <c r="F38" s="111">
        <v>290</v>
      </c>
      <c r="G38" s="112">
        <f t="shared" si="2"/>
        <v>0.47715418661664777</v>
      </c>
      <c r="H38" s="299"/>
      <c r="I38" s="17"/>
    </row>
    <row r="39" spans="1:9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13"/>
      <c r="I39" s="109"/>
    </row>
    <row r="40" spans="1:9" s="13" customFormat="1" ht="15" customHeight="1">
      <c r="A40" s="114"/>
      <c r="B40" s="115"/>
      <c r="C40" s="116"/>
      <c r="D40" s="117"/>
      <c r="E40" s="117"/>
      <c r="F40" s="117"/>
      <c r="G40" s="117"/>
      <c r="H40" s="117"/>
      <c r="I40" s="139"/>
    </row>
    <row r="41" spans="4:9" ht="15" customHeight="1">
      <c r="D41" s="23"/>
      <c r="F41" s="23"/>
      <c r="G41" s="54"/>
      <c r="H41" s="157"/>
      <c r="I41" s="17"/>
    </row>
    <row r="42" spans="1:9" ht="15" customHeight="1">
      <c r="A42" s="17"/>
      <c r="B42" s="38"/>
      <c r="C42" s="24"/>
      <c r="D42" s="38"/>
      <c r="E42" s="24"/>
      <c r="F42" s="38"/>
      <c r="G42" s="24"/>
      <c r="H42" s="203"/>
      <c r="I42" s="17"/>
    </row>
    <row r="43" spans="1:9" ht="15" customHeight="1">
      <c r="A43" s="17"/>
      <c r="B43" s="38"/>
      <c r="C43" s="24"/>
      <c r="D43" s="38"/>
      <c r="E43" s="24"/>
      <c r="F43" s="38"/>
      <c r="G43" s="24"/>
      <c r="H43" s="17"/>
      <c r="I43" s="17"/>
    </row>
    <row r="44" spans="4:9" ht="15" customHeight="1">
      <c r="D44" s="23"/>
      <c r="F44" s="23"/>
      <c r="H44" s="17"/>
      <c r="I44" s="17"/>
    </row>
    <row r="45" spans="4:9" ht="15" customHeight="1">
      <c r="D45" s="23"/>
      <c r="F45" s="23"/>
      <c r="H45" s="17"/>
      <c r="I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</cols>
  <sheetData>
    <row r="1" spans="1:7" s="2" customFormat="1" ht="39.75" customHeight="1">
      <c r="A1" s="385" t="s">
        <v>405</v>
      </c>
      <c r="B1" s="386"/>
      <c r="C1" s="386"/>
      <c r="D1" s="386"/>
      <c r="E1" s="386"/>
      <c r="F1" s="386"/>
      <c r="G1" s="386"/>
    </row>
    <row r="2" spans="1:7" s="32" customFormat="1" ht="18" customHeight="1">
      <c r="A2" s="9" t="s">
        <v>40</v>
      </c>
      <c r="B2" s="1"/>
      <c r="C2" s="1"/>
      <c r="D2" s="1"/>
      <c r="E2" s="1"/>
      <c r="F2" s="1"/>
      <c r="G2" s="1"/>
    </row>
    <row r="3" spans="1:7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133519</v>
      </c>
      <c r="C5" s="119">
        <f aca="true" t="shared" si="0" ref="C5:C38">B5/$B5*100</f>
        <v>100</v>
      </c>
      <c r="D5" s="102">
        <f>SUM(D6:D38)</f>
        <v>72742</v>
      </c>
      <c r="E5" s="120">
        <f aca="true" t="shared" si="1" ref="E5:E38">D5/$B5*100</f>
        <v>54.48063571476719</v>
      </c>
      <c r="F5" s="102">
        <f>SUM(F6:F38)</f>
        <v>60777</v>
      </c>
      <c r="G5" s="120">
        <f aca="true" t="shared" si="2" ref="G5:G38">F5/$B5*100</f>
        <v>45.51936428523281</v>
      </c>
    </row>
    <row r="6" spans="1:7" s="13" customFormat="1" ht="15" customHeight="1">
      <c r="A6" s="105" t="s">
        <v>94</v>
      </c>
      <c r="B6" s="106">
        <f>D6+F6</f>
        <v>1647</v>
      </c>
      <c r="C6" s="121">
        <f t="shared" si="0"/>
        <v>100</v>
      </c>
      <c r="D6" s="106">
        <v>836</v>
      </c>
      <c r="E6" s="108">
        <f t="shared" si="1"/>
        <v>50.75895567698846</v>
      </c>
      <c r="F6" s="106">
        <v>811</v>
      </c>
      <c r="G6" s="108">
        <f t="shared" si="2"/>
        <v>49.241044323011536</v>
      </c>
    </row>
    <row r="7" spans="1:7" ht="15" customHeight="1">
      <c r="A7" s="105" t="s">
        <v>95</v>
      </c>
      <c r="B7" s="106">
        <f aca="true" t="shared" si="3" ref="B7:B38">D7+F7</f>
        <v>1689</v>
      </c>
      <c r="C7" s="121">
        <f t="shared" si="0"/>
        <v>100</v>
      </c>
      <c r="D7" s="106">
        <v>932</v>
      </c>
      <c r="E7" s="108">
        <f t="shared" si="1"/>
        <v>55.1805802249852</v>
      </c>
      <c r="F7" s="106">
        <v>757</v>
      </c>
      <c r="G7" s="108">
        <f t="shared" si="2"/>
        <v>44.8194197750148</v>
      </c>
    </row>
    <row r="8" spans="1:7" ht="15" customHeight="1">
      <c r="A8" s="105" t="s">
        <v>96</v>
      </c>
      <c r="B8" s="106">
        <f t="shared" si="3"/>
        <v>716</v>
      </c>
      <c r="C8" s="121">
        <f t="shared" si="0"/>
        <v>100</v>
      </c>
      <c r="D8" s="106">
        <v>371</v>
      </c>
      <c r="E8" s="108">
        <f t="shared" si="1"/>
        <v>51.81564245810056</v>
      </c>
      <c r="F8" s="106">
        <v>345</v>
      </c>
      <c r="G8" s="108">
        <f t="shared" si="2"/>
        <v>48.184357541899445</v>
      </c>
    </row>
    <row r="9" spans="1:7" ht="15" customHeight="1">
      <c r="A9" s="105" t="s">
        <v>97</v>
      </c>
      <c r="B9" s="106">
        <f t="shared" si="3"/>
        <v>1340</v>
      </c>
      <c r="C9" s="121">
        <f t="shared" si="0"/>
        <v>100</v>
      </c>
      <c r="D9" s="106">
        <v>688</v>
      </c>
      <c r="E9" s="108">
        <f t="shared" si="1"/>
        <v>51.34328358208955</v>
      </c>
      <c r="F9" s="106">
        <v>652</v>
      </c>
      <c r="G9" s="108">
        <f t="shared" si="2"/>
        <v>48.656716417910445</v>
      </c>
    </row>
    <row r="10" spans="1:7" ht="15" customHeight="1">
      <c r="A10" s="105" t="s">
        <v>98</v>
      </c>
      <c r="B10" s="106">
        <f t="shared" si="3"/>
        <v>3037</v>
      </c>
      <c r="C10" s="121">
        <f t="shared" si="0"/>
        <v>100</v>
      </c>
      <c r="D10" s="106">
        <v>1768</v>
      </c>
      <c r="E10" s="108">
        <f t="shared" si="1"/>
        <v>58.21534408956207</v>
      </c>
      <c r="F10" s="106">
        <v>1269</v>
      </c>
      <c r="G10" s="108">
        <f t="shared" si="2"/>
        <v>41.784655910437934</v>
      </c>
    </row>
    <row r="11" spans="1:7" s="109" customFormat="1" ht="19.5" customHeight="1">
      <c r="A11" s="74" t="s">
        <v>99</v>
      </c>
      <c r="B11" s="106">
        <f t="shared" si="3"/>
        <v>5496</v>
      </c>
      <c r="C11" s="121">
        <f t="shared" si="0"/>
        <v>100</v>
      </c>
      <c r="D11" s="106">
        <v>2915</v>
      </c>
      <c r="E11" s="108">
        <f t="shared" si="1"/>
        <v>53.038573508005825</v>
      </c>
      <c r="F11" s="106">
        <v>2581</v>
      </c>
      <c r="G11" s="108">
        <f t="shared" si="2"/>
        <v>46.96142649199418</v>
      </c>
    </row>
    <row r="12" spans="1:7" s="13" customFormat="1" ht="15" customHeight="1">
      <c r="A12" s="105" t="s">
        <v>100</v>
      </c>
      <c r="B12" s="106">
        <f t="shared" si="3"/>
        <v>1814</v>
      </c>
      <c r="C12" s="121">
        <f t="shared" si="0"/>
        <v>100</v>
      </c>
      <c r="D12" s="106">
        <v>985</v>
      </c>
      <c r="E12" s="108">
        <f t="shared" si="1"/>
        <v>54.29988974641676</v>
      </c>
      <c r="F12" s="106">
        <v>829</v>
      </c>
      <c r="G12" s="108">
        <f t="shared" si="2"/>
        <v>45.70011025358324</v>
      </c>
    </row>
    <row r="13" spans="1:7" ht="15" customHeight="1">
      <c r="A13" s="105" t="s">
        <v>101</v>
      </c>
      <c r="B13" s="106">
        <f t="shared" si="3"/>
        <v>2236</v>
      </c>
      <c r="C13" s="121">
        <f t="shared" si="0"/>
        <v>100</v>
      </c>
      <c r="D13" s="106">
        <v>1346</v>
      </c>
      <c r="E13" s="108">
        <f t="shared" si="1"/>
        <v>60.196779964221825</v>
      </c>
      <c r="F13" s="106">
        <v>890</v>
      </c>
      <c r="G13" s="108">
        <f t="shared" si="2"/>
        <v>39.803220035778175</v>
      </c>
    </row>
    <row r="14" spans="1:7" ht="15" customHeight="1">
      <c r="A14" s="105" t="s">
        <v>102</v>
      </c>
      <c r="B14" s="106">
        <f t="shared" si="3"/>
        <v>1809</v>
      </c>
      <c r="C14" s="121">
        <f t="shared" si="0"/>
        <v>100</v>
      </c>
      <c r="D14" s="106">
        <v>1190</v>
      </c>
      <c r="E14" s="108">
        <f t="shared" si="1"/>
        <v>65.78220011055832</v>
      </c>
      <c r="F14" s="106">
        <v>619</v>
      </c>
      <c r="G14" s="108">
        <f t="shared" si="2"/>
        <v>34.21779988944168</v>
      </c>
    </row>
    <row r="15" spans="1:7" ht="15" customHeight="1">
      <c r="A15" s="105" t="s">
        <v>103</v>
      </c>
      <c r="B15" s="106">
        <f t="shared" si="3"/>
        <v>1342</v>
      </c>
      <c r="C15" s="121">
        <f t="shared" si="0"/>
        <v>100</v>
      </c>
      <c r="D15" s="106">
        <v>727</v>
      </c>
      <c r="E15" s="108">
        <f t="shared" si="1"/>
        <v>54.172876304023845</v>
      </c>
      <c r="F15" s="106">
        <v>615</v>
      </c>
      <c r="G15" s="108">
        <f t="shared" si="2"/>
        <v>45.827123695976155</v>
      </c>
    </row>
    <row r="16" spans="1:7" ht="15" customHeight="1">
      <c r="A16" s="105" t="s">
        <v>104</v>
      </c>
      <c r="B16" s="106">
        <f t="shared" si="3"/>
        <v>2900</v>
      </c>
      <c r="C16" s="121">
        <f t="shared" si="0"/>
        <v>100</v>
      </c>
      <c r="D16" s="106">
        <v>1750</v>
      </c>
      <c r="E16" s="108">
        <f t="shared" si="1"/>
        <v>60.3448275862069</v>
      </c>
      <c r="F16" s="106">
        <v>1150</v>
      </c>
      <c r="G16" s="108">
        <f t="shared" si="2"/>
        <v>39.6551724137931</v>
      </c>
    </row>
    <row r="17" spans="1:7" s="109" customFormat="1" ht="19.5" customHeight="1">
      <c r="A17" s="74" t="s">
        <v>105</v>
      </c>
      <c r="B17" s="106">
        <f t="shared" si="3"/>
        <v>924</v>
      </c>
      <c r="C17" s="121">
        <f t="shared" si="0"/>
        <v>100</v>
      </c>
      <c r="D17" s="106">
        <v>491</v>
      </c>
      <c r="E17" s="108">
        <f t="shared" si="1"/>
        <v>53.13852813852814</v>
      </c>
      <c r="F17" s="106">
        <v>433</v>
      </c>
      <c r="G17" s="108">
        <f t="shared" si="2"/>
        <v>46.86147186147186</v>
      </c>
    </row>
    <row r="18" spans="1:7" s="13" customFormat="1" ht="15" customHeight="1">
      <c r="A18" s="105" t="s">
        <v>106</v>
      </c>
      <c r="B18" s="106">
        <f t="shared" si="3"/>
        <v>1442</v>
      </c>
      <c r="C18" s="121">
        <f t="shared" si="0"/>
        <v>100</v>
      </c>
      <c r="D18" s="106">
        <v>874</v>
      </c>
      <c r="E18" s="108">
        <f t="shared" si="1"/>
        <v>60.61026352288488</v>
      </c>
      <c r="F18" s="106">
        <v>568</v>
      </c>
      <c r="G18" s="108">
        <f t="shared" si="2"/>
        <v>39.389736477115115</v>
      </c>
    </row>
    <row r="19" spans="1:7" ht="15" customHeight="1">
      <c r="A19" s="105" t="s">
        <v>107</v>
      </c>
      <c r="B19" s="106">
        <f t="shared" si="3"/>
        <v>412</v>
      </c>
      <c r="C19" s="121">
        <f t="shared" si="0"/>
        <v>100</v>
      </c>
      <c r="D19" s="106">
        <v>230</v>
      </c>
      <c r="E19" s="108">
        <f t="shared" si="1"/>
        <v>55.8252427184466</v>
      </c>
      <c r="F19" s="106">
        <v>182</v>
      </c>
      <c r="G19" s="108">
        <f t="shared" si="2"/>
        <v>44.1747572815534</v>
      </c>
    </row>
    <row r="20" spans="1:7" ht="15" customHeight="1">
      <c r="A20" s="105" t="s">
        <v>108</v>
      </c>
      <c r="B20" s="106">
        <f t="shared" si="3"/>
        <v>2144</v>
      </c>
      <c r="C20" s="121">
        <f t="shared" si="0"/>
        <v>100</v>
      </c>
      <c r="D20" s="106">
        <v>1180</v>
      </c>
      <c r="E20" s="108">
        <f t="shared" si="1"/>
        <v>55.03731343283582</v>
      </c>
      <c r="F20" s="106">
        <v>964</v>
      </c>
      <c r="G20" s="108">
        <f t="shared" si="2"/>
        <v>44.96268656716418</v>
      </c>
    </row>
    <row r="21" spans="1:7" ht="15" customHeight="1">
      <c r="A21" s="105" t="s">
        <v>109</v>
      </c>
      <c r="B21" s="106">
        <f t="shared" si="3"/>
        <v>4093</v>
      </c>
      <c r="C21" s="121">
        <f t="shared" si="0"/>
        <v>100</v>
      </c>
      <c r="D21" s="106">
        <v>2378</v>
      </c>
      <c r="E21" s="108">
        <f t="shared" si="1"/>
        <v>58.09919374541901</v>
      </c>
      <c r="F21" s="106">
        <v>1715</v>
      </c>
      <c r="G21" s="108">
        <f t="shared" si="2"/>
        <v>41.90080625458099</v>
      </c>
    </row>
    <row r="22" spans="1:7" ht="15" customHeight="1">
      <c r="A22" s="105" t="s">
        <v>110</v>
      </c>
      <c r="B22" s="106">
        <f t="shared" si="3"/>
        <v>76805</v>
      </c>
      <c r="C22" s="121">
        <f t="shared" si="0"/>
        <v>100</v>
      </c>
      <c r="D22" s="106">
        <v>40102</v>
      </c>
      <c r="E22" s="108">
        <f t="shared" si="1"/>
        <v>52.212746565978776</v>
      </c>
      <c r="F22" s="106">
        <v>36703</v>
      </c>
      <c r="G22" s="108">
        <f t="shared" si="2"/>
        <v>47.787253434021224</v>
      </c>
    </row>
    <row r="23" spans="1:7" s="109" customFormat="1" ht="19.5" customHeight="1">
      <c r="A23" s="74" t="s">
        <v>111</v>
      </c>
      <c r="B23" s="106">
        <f t="shared" si="3"/>
        <v>461</v>
      </c>
      <c r="C23" s="121">
        <f t="shared" si="0"/>
        <v>100</v>
      </c>
      <c r="D23" s="106">
        <v>248</v>
      </c>
      <c r="E23" s="108">
        <f t="shared" si="1"/>
        <v>53.79609544468546</v>
      </c>
      <c r="F23" s="106">
        <v>213</v>
      </c>
      <c r="G23" s="108">
        <f t="shared" si="2"/>
        <v>46.20390455531454</v>
      </c>
    </row>
    <row r="24" spans="1:7" s="13" customFormat="1" ht="15" customHeight="1">
      <c r="A24" s="105" t="s">
        <v>112</v>
      </c>
      <c r="B24" s="106">
        <f t="shared" si="3"/>
        <v>1484</v>
      </c>
      <c r="C24" s="121">
        <f t="shared" si="0"/>
        <v>100</v>
      </c>
      <c r="D24" s="106">
        <v>975</v>
      </c>
      <c r="E24" s="108">
        <f t="shared" si="1"/>
        <v>65.70080862533693</v>
      </c>
      <c r="F24" s="106">
        <v>509</v>
      </c>
      <c r="G24" s="108">
        <f t="shared" si="2"/>
        <v>34.299191374663074</v>
      </c>
    </row>
    <row r="25" spans="1:7" ht="15" customHeight="1">
      <c r="A25" s="105" t="s">
        <v>113</v>
      </c>
      <c r="B25" s="106">
        <f t="shared" si="3"/>
        <v>5266</v>
      </c>
      <c r="C25" s="121">
        <f t="shared" si="0"/>
        <v>100</v>
      </c>
      <c r="D25" s="106">
        <v>2952</v>
      </c>
      <c r="E25" s="108">
        <f t="shared" si="1"/>
        <v>56.05772882643373</v>
      </c>
      <c r="F25" s="106">
        <v>2314</v>
      </c>
      <c r="G25" s="108">
        <f t="shared" si="2"/>
        <v>43.94227117356627</v>
      </c>
    </row>
    <row r="26" spans="1:7" ht="15" customHeight="1">
      <c r="A26" s="105" t="s">
        <v>114</v>
      </c>
      <c r="B26" s="106">
        <f t="shared" si="3"/>
        <v>1547</v>
      </c>
      <c r="C26" s="121">
        <f t="shared" si="0"/>
        <v>100</v>
      </c>
      <c r="D26" s="106">
        <v>949</v>
      </c>
      <c r="E26" s="108">
        <f t="shared" si="1"/>
        <v>61.34453781512605</v>
      </c>
      <c r="F26" s="106">
        <v>598</v>
      </c>
      <c r="G26" s="108">
        <f t="shared" si="2"/>
        <v>38.655462184873954</v>
      </c>
    </row>
    <row r="27" spans="1:7" ht="15" customHeight="1">
      <c r="A27" s="105" t="s">
        <v>115</v>
      </c>
      <c r="B27" s="106">
        <f t="shared" si="3"/>
        <v>193</v>
      </c>
      <c r="C27" s="121">
        <f t="shared" si="0"/>
        <v>100</v>
      </c>
      <c r="D27" s="106">
        <v>105</v>
      </c>
      <c r="E27" s="108">
        <f t="shared" si="1"/>
        <v>54.40414507772021</v>
      </c>
      <c r="F27" s="106">
        <v>88</v>
      </c>
      <c r="G27" s="108">
        <f t="shared" si="2"/>
        <v>45.59585492227979</v>
      </c>
    </row>
    <row r="28" spans="1:7" ht="15" customHeight="1">
      <c r="A28" s="105" t="s">
        <v>116</v>
      </c>
      <c r="B28" s="106">
        <f t="shared" si="3"/>
        <v>618</v>
      </c>
      <c r="C28" s="121">
        <f t="shared" si="0"/>
        <v>100</v>
      </c>
      <c r="D28" s="106">
        <v>401</v>
      </c>
      <c r="E28" s="108">
        <f t="shared" si="1"/>
        <v>64.88673139158576</v>
      </c>
      <c r="F28" s="106">
        <v>217</v>
      </c>
      <c r="G28" s="108">
        <f t="shared" si="2"/>
        <v>35.11326860841424</v>
      </c>
    </row>
    <row r="29" spans="1:7" s="109" customFormat="1" ht="19.5" customHeight="1">
      <c r="A29" s="74" t="s">
        <v>117</v>
      </c>
      <c r="B29" s="106">
        <f t="shared" si="3"/>
        <v>369</v>
      </c>
      <c r="C29" s="121">
        <f t="shared" si="0"/>
        <v>100</v>
      </c>
      <c r="D29" s="106">
        <v>194</v>
      </c>
      <c r="E29" s="108">
        <f t="shared" si="1"/>
        <v>52.574525745257446</v>
      </c>
      <c r="F29" s="106">
        <v>175</v>
      </c>
      <c r="G29" s="108">
        <f t="shared" si="2"/>
        <v>47.425474254742554</v>
      </c>
    </row>
    <row r="30" spans="1:7" s="13" customFormat="1" ht="15" customHeight="1">
      <c r="A30" s="105" t="s">
        <v>118</v>
      </c>
      <c r="B30" s="106">
        <f t="shared" si="3"/>
        <v>1540</v>
      </c>
      <c r="C30" s="121">
        <f t="shared" si="0"/>
        <v>100</v>
      </c>
      <c r="D30" s="106">
        <v>897</v>
      </c>
      <c r="E30" s="108">
        <f t="shared" si="1"/>
        <v>58.246753246753244</v>
      </c>
      <c r="F30" s="106">
        <v>643</v>
      </c>
      <c r="G30" s="108">
        <f t="shared" si="2"/>
        <v>41.753246753246756</v>
      </c>
    </row>
    <row r="31" spans="1:7" ht="15" customHeight="1">
      <c r="A31" s="105" t="s">
        <v>119</v>
      </c>
      <c r="B31" s="106">
        <f t="shared" si="3"/>
        <v>781</v>
      </c>
      <c r="C31" s="121">
        <f t="shared" si="0"/>
        <v>100</v>
      </c>
      <c r="D31" s="106">
        <v>526</v>
      </c>
      <c r="E31" s="108">
        <f t="shared" si="1"/>
        <v>67.34955185659412</v>
      </c>
      <c r="F31" s="106">
        <v>255</v>
      </c>
      <c r="G31" s="108">
        <f t="shared" si="2"/>
        <v>32.65044814340589</v>
      </c>
    </row>
    <row r="32" spans="1:7" ht="15" customHeight="1">
      <c r="A32" s="105" t="s">
        <v>120</v>
      </c>
      <c r="B32" s="106">
        <f t="shared" si="3"/>
        <v>954</v>
      </c>
      <c r="C32" s="121">
        <f t="shared" si="0"/>
        <v>100</v>
      </c>
      <c r="D32" s="106">
        <v>577</v>
      </c>
      <c r="E32" s="108">
        <f t="shared" si="1"/>
        <v>60.48218029350105</v>
      </c>
      <c r="F32" s="106">
        <v>377</v>
      </c>
      <c r="G32" s="108">
        <f t="shared" si="2"/>
        <v>39.517819706498955</v>
      </c>
    </row>
    <row r="33" spans="1:7" ht="15" customHeight="1">
      <c r="A33" s="105" t="s">
        <v>121</v>
      </c>
      <c r="B33" s="106">
        <f t="shared" si="3"/>
        <v>3524</v>
      </c>
      <c r="C33" s="121">
        <f t="shared" si="0"/>
        <v>100</v>
      </c>
      <c r="D33" s="106">
        <v>2002</v>
      </c>
      <c r="E33" s="108">
        <f t="shared" si="1"/>
        <v>56.81044267877412</v>
      </c>
      <c r="F33" s="106">
        <v>1522</v>
      </c>
      <c r="G33" s="108">
        <f t="shared" si="2"/>
        <v>43.18955732122588</v>
      </c>
    </row>
    <row r="34" spans="1:7" ht="15" customHeight="1">
      <c r="A34" s="105" t="s">
        <v>122</v>
      </c>
      <c r="B34" s="106">
        <f t="shared" si="3"/>
        <v>4035</v>
      </c>
      <c r="C34" s="121">
        <f t="shared" si="0"/>
        <v>100</v>
      </c>
      <c r="D34" s="106">
        <v>2275</v>
      </c>
      <c r="E34" s="108">
        <f t="shared" si="1"/>
        <v>56.3816604708798</v>
      </c>
      <c r="F34" s="106">
        <v>1760</v>
      </c>
      <c r="G34" s="108">
        <f t="shared" si="2"/>
        <v>43.6183395291202</v>
      </c>
    </row>
    <row r="35" spans="1:7" s="109" customFormat="1" ht="19.5" customHeight="1">
      <c r="A35" s="74" t="s">
        <v>123</v>
      </c>
      <c r="B35" s="106">
        <f t="shared" si="3"/>
        <v>348</v>
      </c>
      <c r="C35" s="121">
        <f t="shared" si="0"/>
        <v>100</v>
      </c>
      <c r="D35" s="106">
        <v>222</v>
      </c>
      <c r="E35" s="108">
        <f t="shared" si="1"/>
        <v>63.793103448275865</v>
      </c>
      <c r="F35" s="106">
        <v>126</v>
      </c>
      <c r="G35" s="108">
        <f t="shared" si="2"/>
        <v>36.206896551724135</v>
      </c>
    </row>
    <row r="36" spans="1:10" s="13" customFormat="1" ht="15" customHeight="1">
      <c r="A36" s="105" t="s">
        <v>124</v>
      </c>
      <c r="B36" s="106">
        <f t="shared" si="3"/>
        <v>412</v>
      </c>
      <c r="C36" s="121">
        <f t="shared" si="0"/>
        <v>100</v>
      </c>
      <c r="D36" s="106">
        <v>264</v>
      </c>
      <c r="E36" s="108">
        <f t="shared" si="1"/>
        <v>64.07766990291263</v>
      </c>
      <c r="F36" s="106">
        <v>148</v>
      </c>
      <c r="G36" s="108">
        <f t="shared" si="2"/>
        <v>35.92233009708738</v>
      </c>
      <c r="H36" s="139"/>
      <c r="I36" s="139"/>
      <c r="J36" s="139"/>
    </row>
    <row r="37" spans="1:10" ht="15" customHeight="1">
      <c r="A37" s="105" t="s">
        <v>125</v>
      </c>
      <c r="B37" s="106">
        <f t="shared" si="3"/>
        <v>1322</v>
      </c>
      <c r="C37" s="121">
        <f t="shared" si="0"/>
        <v>100</v>
      </c>
      <c r="D37" s="106">
        <v>863</v>
      </c>
      <c r="E37" s="108">
        <f t="shared" si="1"/>
        <v>65.27987897125568</v>
      </c>
      <c r="F37" s="106">
        <v>459</v>
      </c>
      <c r="G37" s="108">
        <f t="shared" si="2"/>
        <v>34.72012102874433</v>
      </c>
      <c r="H37" s="17"/>
      <c r="I37" s="17"/>
      <c r="J37" s="17"/>
    </row>
    <row r="38" spans="1:10" ht="15" customHeight="1">
      <c r="A38" s="110" t="s">
        <v>126</v>
      </c>
      <c r="B38" s="111">
        <f t="shared" si="3"/>
        <v>819</v>
      </c>
      <c r="C38" s="122">
        <f t="shared" si="0"/>
        <v>100</v>
      </c>
      <c r="D38" s="111">
        <v>529</v>
      </c>
      <c r="E38" s="112">
        <f t="shared" si="1"/>
        <v>64.59096459096459</v>
      </c>
      <c r="F38" s="111">
        <v>290</v>
      </c>
      <c r="G38" s="112">
        <f t="shared" si="2"/>
        <v>35.40903540903541</v>
      </c>
      <c r="H38" s="17"/>
      <c r="I38" s="17"/>
      <c r="J38" s="17"/>
    </row>
    <row r="39" spans="1:10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09"/>
      <c r="I39" s="109"/>
      <c r="J39" s="109"/>
    </row>
    <row r="40" spans="4:10" ht="15" customHeight="1">
      <c r="D40" s="23"/>
      <c r="F40" s="23"/>
      <c r="G40" s="54"/>
      <c r="H40" s="17"/>
      <c r="I40" s="17"/>
      <c r="J40" s="17"/>
    </row>
    <row r="41" spans="1:10" ht="15" customHeight="1">
      <c r="A41" s="17"/>
      <c r="B41" s="38"/>
      <c r="C41" s="24"/>
      <c r="D41" s="38"/>
      <c r="E41" s="24"/>
      <c r="F41" s="38"/>
      <c r="G41" s="24"/>
      <c r="H41" s="17"/>
      <c r="I41" s="17"/>
      <c r="J41" s="17"/>
    </row>
    <row r="42" spans="1:10" ht="15" customHeight="1">
      <c r="A42" s="17"/>
      <c r="B42" s="38"/>
      <c r="C42" s="24"/>
      <c r="D42" s="38"/>
      <c r="E42" s="24"/>
      <c r="F42" s="38"/>
      <c r="G42" s="24"/>
      <c r="H42" s="17"/>
      <c r="I42" s="17"/>
      <c r="J42" s="17"/>
    </row>
    <row r="43" spans="4:10" ht="15" customHeight="1">
      <c r="D43" s="23"/>
      <c r="F43" s="23"/>
      <c r="H43" s="17"/>
      <c r="I43" s="17"/>
      <c r="J43" s="17"/>
    </row>
    <row r="44" spans="4:10" ht="15" customHeight="1">
      <c r="D44" s="23"/>
      <c r="F44" s="23"/>
      <c r="H44" s="17"/>
      <c r="I44" s="17"/>
      <c r="J44" s="17"/>
    </row>
    <row r="45" spans="4:10" ht="15" customHeight="1">
      <c r="D45" s="23"/>
      <c r="F45" s="23"/>
      <c r="H45" s="17"/>
      <c r="I45" s="17"/>
      <c r="J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H36:L45"/>
  <sheetViews>
    <sheetView workbookViewId="0" topLeftCell="A1">
      <selection activeCell="A1" sqref="A1:IV16384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H36:L45"/>
  <sheetViews>
    <sheetView workbookViewId="0" topLeftCell="A1">
      <selection activeCell="A1" sqref="A1:IV16384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s="2" customFormat="1" ht="39.75" customHeight="1">
      <c r="A1" s="383" t="s">
        <v>404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8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</row>
    <row r="4" spans="1:8" s="13" customFormat="1" ht="15" customHeight="1">
      <c r="A4" s="11" t="s">
        <v>6</v>
      </c>
      <c r="B4" s="12">
        <f>D4+F4</f>
        <v>124404</v>
      </c>
      <c r="C4" s="12">
        <f aca="true" t="shared" si="0" ref="C4:C23">B4/$B$4*100</f>
        <v>100</v>
      </c>
      <c r="D4" s="12">
        <f>SUM(D5:D23)</f>
        <v>68695</v>
      </c>
      <c r="E4" s="12">
        <f aca="true" t="shared" si="1" ref="E4:E23">D4/$D$4*100</f>
        <v>100</v>
      </c>
      <c r="F4" s="12">
        <f>SUM(F5:F23)</f>
        <v>55709</v>
      </c>
      <c r="G4" s="279">
        <f aca="true" t="shared" si="2" ref="G4:G23">F4/$F$4*100</f>
        <v>100</v>
      </c>
      <c r="H4" s="300"/>
    </row>
    <row r="5" spans="1:8" ht="15" customHeight="1">
      <c r="A5" s="14" t="s">
        <v>7</v>
      </c>
      <c r="B5" s="18">
        <f>D5+F5</f>
        <v>6853</v>
      </c>
      <c r="C5" s="16">
        <f t="shared" si="0"/>
        <v>5.508665316227774</v>
      </c>
      <c r="D5" s="15">
        <v>3496</v>
      </c>
      <c r="E5" s="16">
        <f t="shared" si="1"/>
        <v>5.089162238882015</v>
      </c>
      <c r="F5" s="15">
        <v>3357</v>
      </c>
      <c r="G5" s="16">
        <f t="shared" si="2"/>
        <v>6.025956308675438</v>
      </c>
      <c r="H5" s="301"/>
    </row>
    <row r="6" spans="1:8" ht="15" customHeight="1">
      <c r="A6" s="14" t="s">
        <v>8</v>
      </c>
      <c r="B6" s="18">
        <f aca="true" t="shared" si="3" ref="B6:B23">D6+F6</f>
        <v>6670</v>
      </c>
      <c r="C6" s="16">
        <f t="shared" si="0"/>
        <v>5.361563936850905</v>
      </c>
      <c r="D6" s="15">
        <v>3510</v>
      </c>
      <c r="E6" s="16">
        <f t="shared" si="1"/>
        <v>5.109542179197904</v>
      </c>
      <c r="F6" s="15">
        <v>3160</v>
      </c>
      <c r="G6" s="16">
        <f t="shared" si="2"/>
        <v>5.67233301620923</v>
      </c>
      <c r="H6" s="301"/>
    </row>
    <row r="7" spans="1:8" ht="15" customHeight="1">
      <c r="A7" s="14" t="s">
        <v>9</v>
      </c>
      <c r="B7" s="18">
        <f t="shared" si="3"/>
        <v>6256</v>
      </c>
      <c r="C7" s="16">
        <f t="shared" si="0"/>
        <v>5.028777209736021</v>
      </c>
      <c r="D7" s="15">
        <v>3184</v>
      </c>
      <c r="E7" s="16">
        <f t="shared" si="1"/>
        <v>4.634980711842201</v>
      </c>
      <c r="F7" s="15">
        <v>3072</v>
      </c>
      <c r="G7" s="16">
        <f t="shared" si="2"/>
        <v>5.514369311960365</v>
      </c>
      <c r="H7" s="301"/>
    </row>
    <row r="8" spans="1:8" ht="15" customHeight="1">
      <c r="A8" s="14" t="s">
        <v>10</v>
      </c>
      <c r="B8" s="18">
        <f t="shared" si="3"/>
        <v>7397</v>
      </c>
      <c r="C8" s="16">
        <f t="shared" si="0"/>
        <v>5.945950290987428</v>
      </c>
      <c r="D8" s="15">
        <v>3774</v>
      </c>
      <c r="E8" s="16">
        <f t="shared" si="1"/>
        <v>5.493849625154669</v>
      </c>
      <c r="F8" s="15">
        <v>3623</v>
      </c>
      <c r="G8" s="16">
        <f t="shared" si="2"/>
        <v>6.503437505609506</v>
      </c>
      <c r="H8" s="301"/>
    </row>
    <row r="9" spans="1:8" ht="22.5" customHeight="1">
      <c r="A9" s="17" t="s">
        <v>11</v>
      </c>
      <c r="B9" s="18">
        <f t="shared" si="3"/>
        <v>13391</v>
      </c>
      <c r="C9" s="16">
        <f t="shared" si="0"/>
        <v>10.764123340085527</v>
      </c>
      <c r="D9" s="18">
        <v>6858</v>
      </c>
      <c r="E9" s="16">
        <f t="shared" si="1"/>
        <v>9.98325933474052</v>
      </c>
      <c r="F9" s="18">
        <v>6533</v>
      </c>
      <c r="G9" s="16">
        <f t="shared" si="2"/>
        <v>11.727009998384462</v>
      </c>
      <c r="H9" s="301"/>
    </row>
    <row r="10" spans="1:8" ht="15" customHeight="1">
      <c r="A10" s="17" t="s">
        <v>12</v>
      </c>
      <c r="B10" s="18">
        <f t="shared" si="3"/>
        <v>20342</v>
      </c>
      <c r="C10" s="16">
        <f t="shared" si="0"/>
        <v>16.351564258383974</v>
      </c>
      <c r="D10" s="18">
        <v>11256</v>
      </c>
      <c r="E10" s="16">
        <f t="shared" si="1"/>
        <v>16.385472013974816</v>
      </c>
      <c r="F10" s="18">
        <v>9086</v>
      </c>
      <c r="G10" s="16">
        <f t="shared" si="2"/>
        <v>16.309752463695272</v>
      </c>
      <c r="H10" s="301"/>
    </row>
    <row r="11" spans="1:8" ht="15" customHeight="1">
      <c r="A11" s="17" t="s">
        <v>13</v>
      </c>
      <c r="B11" s="18">
        <f t="shared" si="3"/>
        <v>19707</v>
      </c>
      <c r="C11" s="16">
        <f t="shared" si="0"/>
        <v>15.841130510272983</v>
      </c>
      <c r="D11" s="18">
        <v>11597</v>
      </c>
      <c r="E11" s="16">
        <f t="shared" si="1"/>
        <v>16.88186913166897</v>
      </c>
      <c r="F11" s="18">
        <v>8110</v>
      </c>
      <c r="G11" s="16">
        <f t="shared" si="2"/>
        <v>14.557791380207865</v>
      </c>
      <c r="H11" s="301"/>
    </row>
    <row r="12" spans="1:8" ht="15" customHeight="1">
      <c r="A12" s="17" t="s">
        <v>14</v>
      </c>
      <c r="B12" s="18">
        <f t="shared" si="3"/>
        <v>16273</v>
      </c>
      <c r="C12" s="16">
        <f t="shared" si="0"/>
        <v>13.080769107102666</v>
      </c>
      <c r="D12" s="18">
        <v>9802</v>
      </c>
      <c r="E12" s="16">
        <f t="shared" si="1"/>
        <v>14.268869641167479</v>
      </c>
      <c r="F12" s="18">
        <v>6471</v>
      </c>
      <c r="G12" s="16">
        <f t="shared" si="2"/>
        <v>11.615717388572762</v>
      </c>
      <c r="H12" s="301"/>
    </row>
    <row r="13" spans="1:8" ht="15" customHeight="1">
      <c r="A13" s="17" t="s">
        <v>15</v>
      </c>
      <c r="B13" s="18">
        <f t="shared" si="3"/>
        <v>10584</v>
      </c>
      <c r="C13" s="16">
        <f t="shared" si="0"/>
        <v>8.50776502363268</v>
      </c>
      <c r="D13" s="18">
        <v>6316</v>
      </c>
      <c r="E13" s="16">
        <f t="shared" si="1"/>
        <v>9.1942645025111</v>
      </c>
      <c r="F13" s="18">
        <v>4268</v>
      </c>
      <c r="G13" s="16">
        <f t="shared" si="2"/>
        <v>7.6612396560699345</v>
      </c>
      <c r="H13" s="301"/>
    </row>
    <row r="14" spans="1:8" ht="22.5" customHeight="1">
      <c r="A14" s="17" t="s">
        <v>16</v>
      </c>
      <c r="B14" s="18">
        <f t="shared" si="3"/>
        <v>7305</v>
      </c>
      <c r="C14" s="16">
        <f t="shared" si="0"/>
        <v>5.871997684961898</v>
      </c>
      <c r="D14" s="18">
        <v>4140</v>
      </c>
      <c r="E14" s="16">
        <f t="shared" si="1"/>
        <v>6.026639493412913</v>
      </c>
      <c r="F14" s="18">
        <v>3165</v>
      </c>
      <c r="G14" s="16">
        <f t="shared" si="2"/>
        <v>5.681308226677915</v>
      </c>
      <c r="H14" s="301"/>
    </row>
    <row r="15" spans="1:8" ht="15" customHeight="1">
      <c r="A15" s="17" t="s">
        <v>17</v>
      </c>
      <c r="B15" s="18">
        <f t="shared" si="3"/>
        <v>4460</v>
      </c>
      <c r="C15" s="16">
        <f t="shared" si="0"/>
        <v>3.5850937268898107</v>
      </c>
      <c r="D15" s="18">
        <v>2400</v>
      </c>
      <c r="E15" s="16">
        <f t="shared" si="1"/>
        <v>3.4937040541524125</v>
      </c>
      <c r="F15" s="18">
        <v>2060</v>
      </c>
      <c r="G15" s="16">
        <f t="shared" si="2"/>
        <v>3.697786713098422</v>
      </c>
      <c r="H15" s="301"/>
    </row>
    <row r="16" spans="1:8" ht="15" customHeight="1">
      <c r="A16" s="17" t="s">
        <v>18</v>
      </c>
      <c r="B16" s="18">
        <f t="shared" si="3"/>
        <v>2350</v>
      </c>
      <c r="C16" s="16">
        <f t="shared" si="0"/>
        <v>1.88900678434777</v>
      </c>
      <c r="D16" s="18">
        <v>1132</v>
      </c>
      <c r="E16" s="16">
        <f t="shared" si="1"/>
        <v>1.647863745541888</v>
      </c>
      <c r="F16" s="18">
        <v>1218</v>
      </c>
      <c r="G16" s="16">
        <f t="shared" si="2"/>
        <v>2.1863612701717856</v>
      </c>
      <c r="H16" s="301"/>
    </row>
    <row r="17" spans="1:8" ht="15" customHeight="1">
      <c r="A17" s="17" t="s">
        <v>19</v>
      </c>
      <c r="B17" s="18">
        <f t="shared" si="3"/>
        <v>1175</v>
      </c>
      <c r="C17" s="16">
        <f t="shared" si="0"/>
        <v>0.944503392173885</v>
      </c>
      <c r="D17" s="18">
        <v>531</v>
      </c>
      <c r="E17" s="16">
        <f t="shared" si="1"/>
        <v>0.7729820219812213</v>
      </c>
      <c r="F17" s="18">
        <v>644</v>
      </c>
      <c r="G17" s="16">
        <f t="shared" si="2"/>
        <v>1.1560071083666912</v>
      </c>
      <c r="H17" s="301"/>
    </row>
    <row r="18" spans="1:8" s="19" customFormat="1" ht="15" customHeight="1">
      <c r="A18" s="17" t="s">
        <v>20</v>
      </c>
      <c r="B18" s="18">
        <f t="shared" si="3"/>
        <v>752</v>
      </c>
      <c r="C18" s="16">
        <f t="shared" si="0"/>
        <v>0.6044821709912864</v>
      </c>
      <c r="D18" s="18">
        <v>339</v>
      </c>
      <c r="E18" s="16">
        <f t="shared" si="1"/>
        <v>0.49348569764902833</v>
      </c>
      <c r="F18" s="18">
        <v>413</v>
      </c>
      <c r="G18" s="16">
        <f t="shared" si="2"/>
        <v>0.7413523847134216</v>
      </c>
      <c r="H18" s="301"/>
    </row>
    <row r="19" spans="1:8" ht="22.5" customHeight="1">
      <c r="A19" t="s">
        <v>21</v>
      </c>
      <c r="B19" s="18">
        <f t="shared" si="3"/>
        <v>476</v>
      </c>
      <c r="C19" s="16">
        <f t="shared" si="0"/>
        <v>0.38262435291469726</v>
      </c>
      <c r="D19" s="18">
        <v>201</v>
      </c>
      <c r="E19" s="16">
        <f t="shared" si="1"/>
        <v>0.29259771453526456</v>
      </c>
      <c r="F19" s="18">
        <v>275</v>
      </c>
      <c r="G19" s="16">
        <f t="shared" si="2"/>
        <v>0.493636575777702</v>
      </c>
      <c r="H19" s="301"/>
    </row>
    <row r="20" spans="1:8" ht="15" customHeight="1">
      <c r="A20" t="s">
        <v>22</v>
      </c>
      <c r="B20" s="18">
        <f t="shared" si="3"/>
        <v>229</v>
      </c>
      <c r="C20" s="16">
        <f t="shared" si="0"/>
        <v>0.1840776823896338</v>
      </c>
      <c r="D20" s="18">
        <v>96</v>
      </c>
      <c r="E20" s="16">
        <f t="shared" si="1"/>
        <v>0.13974816216609653</v>
      </c>
      <c r="F20" s="18">
        <v>133</v>
      </c>
      <c r="G20" s="16">
        <f t="shared" si="2"/>
        <v>0.23874059846703405</v>
      </c>
      <c r="H20" s="301"/>
    </row>
    <row r="21" spans="1:8" ht="15" customHeight="1">
      <c r="A21" t="s">
        <v>23</v>
      </c>
      <c r="B21" s="18">
        <f t="shared" si="3"/>
        <v>102</v>
      </c>
      <c r="C21" s="16">
        <f t="shared" si="0"/>
        <v>0.08199093276743513</v>
      </c>
      <c r="D21" s="18">
        <v>30</v>
      </c>
      <c r="E21" s="16">
        <f t="shared" si="1"/>
        <v>0.04367130067690516</v>
      </c>
      <c r="F21" s="18">
        <v>72</v>
      </c>
      <c r="G21" s="16">
        <f t="shared" si="2"/>
        <v>0.12924303074907106</v>
      </c>
      <c r="H21" s="301"/>
    </row>
    <row r="22" spans="1:9" ht="15" customHeight="1">
      <c r="A22" t="s">
        <v>24</v>
      </c>
      <c r="B22" s="18">
        <f t="shared" si="3"/>
        <v>60</v>
      </c>
      <c r="C22" s="16">
        <f t="shared" si="0"/>
        <v>0.04822996045143243</v>
      </c>
      <c r="D22" s="18">
        <v>26</v>
      </c>
      <c r="E22" s="16">
        <f t="shared" si="1"/>
        <v>0.03784846058665114</v>
      </c>
      <c r="F22" s="18">
        <v>34</v>
      </c>
      <c r="G22" s="16">
        <f t="shared" si="2"/>
        <v>0.061031431187061336</v>
      </c>
      <c r="H22" s="301"/>
      <c r="I22" s="194"/>
    </row>
    <row r="23" spans="1:13" ht="15" customHeight="1">
      <c r="A23" s="20" t="s">
        <v>25</v>
      </c>
      <c r="B23" s="21">
        <f t="shared" si="3"/>
        <v>22</v>
      </c>
      <c r="C23" s="22">
        <f t="shared" si="0"/>
        <v>0.017684318832191893</v>
      </c>
      <c r="D23" s="21">
        <v>7</v>
      </c>
      <c r="E23" s="22">
        <f t="shared" si="1"/>
        <v>0.010189970157944537</v>
      </c>
      <c r="F23" s="21">
        <v>15</v>
      </c>
      <c r="G23" s="22">
        <f t="shared" si="2"/>
        <v>0.02692563140605647</v>
      </c>
      <c r="H23" s="301"/>
      <c r="I23" s="194"/>
      <c r="K23" s="23"/>
      <c r="L23" s="23"/>
      <c r="M23" s="23"/>
    </row>
    <row r="24" spans="2:10" ht="30" customHeight="1">
      <c r="B24" s="17"/>
      <c r="C24" s="24"/>
      <c r="D24" s="24"/>
      <c r="E24" s="24"/>
      <c r="F24" s="24"/>
      <c r="G24" s="24"/>
      <c r="I24" s="23"/>
      <c r="J24" s="23"/>
    </row>
    <row r="25" ht="15" customHeight="1">
      <c r="N25" s="23"/>
    </row>
    <row r="26" spans="11:14" ht="15" customHeight="1">
      <c r="K26" s="19"/>
      <c r="L26" s="19" t="s">
        <v>1</v>
      </c>
      <c r="M26" s="19" t="s">
        <v>2</v>
      </c>
      <c r="N26" s="23"/>
    </row>
    <row r="27" spans="11:14" ht="15" customHeight="1">
      <c r="K27" s="25" t="s">
        <v>7</v>
      </c>
      <c r="L27" s="26">
        <f aca="true" t="shared" si="4" ref="L27:L45">-$D5</f>
        <v>-3496</v>
      </c>
      <c r="M27" s="26">
        <f aca="true" t="shared" si="5" ref="M27:M45">$F5</f>
        <v>3357</v>
      </c>
      <c r="N27" s="23"/>
    </row>
    <row r="28" spans="11:14" ht="15" customHeight="1">
      <c r="K28" s="25" t="s">
        <v>8</v>
      </c>
      <c r="L28" s="26">
        <f t="shared" si="4"/>
        <v>-3510</v>
      </c>
      <c r="M28" s="26">
        <f t="shared" si="5"/>
        <v>3160</v>
      </c>
      <c r="N28" s="23"/>
    </row>
    <row r="29" spans="11:14" ht="15" customHeight="1">
      <c r="K29" s="25" t="s">
        <v>9</v>
      </c>
      <c r="L29" s="26">
        <f t="shared" si="4"/>
        <v>-3184</v>
      </c>
      <c r="M29" s="26">
        <f t="shared" si="5"/>
        <v>3072</v>
      </c>
      <c r="N29" s="23"/>
    </row>
    <row r="30" spans="11:14" ht="15" customHeight="1">
      <c r="K30" s="25" t="s">
        <v>10</v>
      </c>
      <c r="L30" s="26">
        <f t="shared" si="4"/>
        <v>-3774</v>
      </c>
      <c r="M30" s="26">
        <f t="shared" si="5"/>
        <v>3623</v>
      </c>
      <c r="N30" s="23"/>
    </row>
    <row r="31" spans="11:14" ht="15" customHeight="1">
      <c r="K31" s="25" t="s">
        <v>11</v>
      </c>
      <c r="L31" s="26">
        <f t="shared" si="4"/>
        <v>-6858</v>
      </c>
      <c r="M31" s="26">
        <f t="shared" si="5"/>
        <v>6533</v>
      </c>
      <c r="N31" s="23"/>
    </row>
    <row r="32" spans="11:14" ht="15" customHeight="1">
      <c r="K32" s="27" t="s">
        <v>12</v>
      </c>
      <c r="L32" s="26">
        <f t="shared" si="4"/>
        <v>-11256</v>
      </c>
      <c r="M32" s="26">
        <f t="shared" si="5"/>
        <v>9086</v>
      </c>
      <c r="N32" s="23"/>
    </row>
    <row r="33" spans="11:14" ht="15" customHeight="1">
      <c r="K33" s="27" t="s">
        <v>13</v>
      </c>
      <c r="L33" s="26">
        <f t="shared" si="4"/>
        <v>-11597</v>
      </c>
      <c r="M33" s="26">
        <f t="shared" si="5"/>
        <v>8110</v>
      </c>
      <c r="N33" s="23"/>
    </row>
    <row r="34" spans="11:14" ht="15" customHeight="1">
      <c r="K34" s="27" t="s">
        <v>14</v>
      </c>
      <c r="L34" s="26">
        <f t="shared" si="4"/>
        <v>-9802</v>
      </c>
      <c r="M34" s="26">
        <f t="shared" si="5"/>
        <v>6471</v>
      </c>
      <c r="N34" s="23"/>
    </row>
    <row r="35" spans="8:14" ht="15" customHeight="1">
      <c r="H35" s="17"/>
      <c r="I35" s="17"/>
      <c r="K35" s="27" t="s">
        <v>15</v>
      </c>
      <c r="L35" s="26">
        <f t="shared" si="4"/>
        <v>-6316</v>
      </c>
      <c r="M35" s="26">
        <f t="shared" si="5"/>
        <v>4268</v>
      </c>
      <c r="N35" s="23"/>
    </row>
    <row r="36" spans="8:14" ht="15" customHeight="1">
      <c r="H36" s="17"/>
      <c r="I36" s="17"/>
      <c r="J36" s="17"/>
      <c r="K36" s="27" t="s">
        <v>16</v>
      </c>
      <c r="L36" s="202">
        <f t="shared" si="4"/>
        <v>-4140</v>
      </c>
      <c r="M36" s="26">
        <f t="shared" si="5"/>
        <v>3165</v>
      </c>
      <c r="N36" s="23"/>
    </row>
    <row r="37" spans="8:14" ht="15" customHeight="1">
      <c r="H37" s="17"/>
      <c r="I37" s="17"/>
      <c r="J37" s="17"/>
      <c r="K37" s="27" t="s">
        <v>17</v>
      </c>
      <c r="L37" s="202">
        <f t="shared" si="4"/>
        <v>-2400</v>
      </c>
      <c r="M37" s="26">
        <f t="shared" si="5"/>
        <v>2060</v>
      </c>
      <c r="N37" s="23"/>
    </row>
    <row r="38" spans="8:14" ht="15" customHeight="1">
      <c r="H38" s="17"/>
      <c r="I38" s="17"/>
      <c r="J38" s="17"/>
      <c r="K38" s="27" t="s">
        <v>18</v>
      </c>
      <c r="L38" s="202">
        <f t="shared" si="4"/>
        <v>-1132</v>
      </c>
      <c r="M38" s="26">
        <f t="shared" si="5"/>
        <v>1218</v>
      </c>
      <c r="N38" s="23"/>
    </row>
    <row r="39" spans="8:14" ht="15" customHeight="1">
      <c r="H39" s="17"/>
      <c r="I39" s="17"/>
      <c r="J39" s="17"/>
      <c r="K39" s="27" t="s">
        <v>19</v>
      </c>
      <c r="L39" s="202">
        <f t="shared" si="4"/>
        <v>-531</v>
      </c>
      <c r="M39" s="26">
        <f t="shared" si="5"/>
        <v>644</v>
      </c>
      <c r="N39" s="23"/>
    </row>
    <row r="40" spans="8:14" ht="15" customHeight="1">
      <c r="H40" s="17"/>
      <c r="I40" s="17"/>
      <c r="J40" s="17"/>
      <c r="K40" s="27" t="s">
        <v>20</v>
      </c>
      <c r="L40" s="202">
        <f t="shared" si="4"/>
        <v>-339</v>
      </c>
      <c r="M40" s="26">
        <f t="shared" si="5"/>
        <v>413</v>
      </c>
      <c r="N40" s="23"/>
    </row>
    <row r="41" spans="8:13" ht="15" customHeight="1">
      <c r="H41" s="17"/>
      <c r="I41" s="17"/>
      <c r="J41" s="17"/>
      <c r="K41" s="27" t="s">
        <v>21</v>
      </c>
      <c r="L41" s="202">
        <f t="shared" si="4"/>
        <v>-201</v>
      </c>
      <c r="M41" s="26">
        <f t="shared" si="5"/>
        <v>275</v>
      </c>
    </row>
    <row r="42" spans="8:13" ht="15" customHeight="1">
      <c r="H42" s="17"/>
      <c r="I42" s="17"/>
      <c r="J42" s="17"/>
      <c r="K42" s="27" t="s">
        <v>22</v>
      </c>
      <c r="L42" s="202">
        <f t="shared" si="4"/>
        <v>-96</v>
      </c>
      <c r="M42" s="26">
        <f t="shared" si="5"/>
        <v>133</v>
      </c>
    </row>
    <row r="43" spans="8:13" ht="15" customHeight="1">
      <c r="H43" s="17"/>
      <c r="I43" s="17"/>
      <c r="J43" s="17"/>
      <c r="K43" s="27" t="s">
        <v>23</v>
      </c>
      <c r="L43" s="202">
        <f t="shared" si="4"/>
        <v>-30</v>
      </c>
      <c r="M43" s="26">
        <f t="shared" si="5"/>
        <v>72</v>
      </c>
    </row>
    <row r="44" spans="8:13" ht="11.25">
      <c r="H44" s="17"/>
      <c r="I44" s="17"/>
      <c r="J44" s="17"/>
      <c r="K44" s="27" t="s">
        <v>24</v>
      </c>
      <c r="L44" s="202">
        <f t="shared" si="4"/>
        <v>-26</v>
      </c>
      <c r="M44" s="26">
        <f t="shared" si="5"/>
        <v>34</v>
      </c>
    </row>
    <row r="45" spans="10:13" ht="11.25">
      <c r="J45" s="17"/>
      <c r="K45" s="28" t="s">
        <v>25</v>
      </c>
      <c r="L45" s="202">
        <f t="shared" si="4"/>
        <v>-7</v>
      </c>
      <c r="M45" s="26">
        <f t="shared" si="5"/>
        <v>15</v>
      </c>
    </row>
    <row r="46" spans="11:13" ht="11.25">
      <c r="K46" s="19"/>
      <c r="L46" s="19"/>
      <c r="M46" s="19"/>
    </row>
    <row r="47" spans="11:13" ht="11.25">
      <c r="K47" s="19"/>
      <c r="L47" s="19"/>
      <c r="M47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403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4"/>
      <c r="I3" s="4"/>
    </row>
    <row r="4" spans="1:9" s="13" customFormat="1" ht="15" customHeight="1">
      <c r="A4" s="11" t="s">
        <v>6</v>
      </c>
      <c r="B4" s="12">
        <f>D4+F4</f>
        <v>19420</v>
      </c>
      <c r="C4" s="12">
        <f aca="true" t="shared" si="0" ref="C4:C23">B4/B$4*100</f>
        <v>100</v>
      </c>
      <c r="D4" s="12">
        <f>SUM(D5:D23)</f>
        <v>11064</v>
      </c>
      <c r="E4" s="12">
        <f aca="true" t="shared" si="1" ref="E4:E23">D4/D$4*100</f>
        <v>100</v>
      </c>
      <c r="F4" s="12">
        <f>SUM(F5:F23)</f>
        <v>8356</v>
      </c>
      <c r="G4" s="279">
        <f aca="true" t="shared" si="2" ref="G4:G23">F4/F$4*100</f>
        <v>100</v>
      </c>
      <c r="H4" s="302"/>
      <c r="I4" s="302"/>
    </row>
    <row r="5" spans="1:8" ht="15" customHeight="1">
      <c r="A5" s="14" t="s">
        <v>7</v>
      </c>
      <c r="B5" s="15">
        <f>D5+F5</f>
        <v>1113</v>
      </c>
      <c r="C5" s="16">
        <f t="shared" si="0"/>
        <v>5.731204943357363</v>
      </c>
      <c r="D5" s="15">
        <v>574</v>
      </c>
      <c r="E5" s="16">
        <f t="shared" si="1"/>
        <v>5.187997107736804</v>
      </c>
      <c r="F5" s="15">
        <v>539</v>
      </c>
      <c r="G5" s="16">
        <f t="shared" si="2"/>
        <v>6.450454763044519</v>
      </c>
      <c r="H5" s="303"/>
    </row>
    <row r="6" spans="1:8" ht="15" customHeight="1">
      <c r="A6" s="14" t="s">
        <v>8</v>
      </c>
      <c r="B6" s="15">
        <f aca="true" t="shared" si="3" ref="B6:B23">D6+F6</f>
        <v>1093</v>
      </c>
      <c r="C6" s="16">
        <f t="shared" si="0"/>
        <v>5.62821833161689</v>
      </c>
      <c r="D6" s="15">
        <v>593</v>
      </c>
      <c r="E6" s="16">
        <f t="shared" si="1"/>
        <v>5.359725234996385</v>
      </c>
      <c r="F6" s="15">
        <v>500</v>
      </c>
      <c r="G6" s="16">
        <f t="shared" si="2"/>
        <v>5.98372426998564</v>
      </c>
      <c r="H6" s="303"/>
    </row>
    <row r="7" spans="1:8" ht="15" customHeight="1">
      <c r="A7" s="14" t="s">
        <v>9</v>
      </c>
      <c r="B7" s="15">
        <f t="shared" si="3"/>
        <v>1000</v>
      </c>
      <c r="C7" s="16">
        <f t="shared" si="0"/>
        <v>5.149330587023687</v>
      </c>
      <c r="D7" s="15">
        <v>513</v>
      </c>
      <c r="E7" s="16">
        <f t="shared" si="1"/>
        <v>4.636659436008677</v>
      </c>
      <c r="F7" s="15">
        <v>487</v>
      </c>
      <c r="G7" s="16">
        <f t="shared" si="2"/>
        <v>5.828147438966012</v>
      </c>
      <c r="H7" s="303"/>
    </row>
    <row r="8" spans="1:8" ht="15" customHeight="1">
      <c r="A8" s="14" t="s">
        <v>10</v>
      </c>
      <c r="B8" s="15">
        <f t="shared" si="3"/>
        <v>1103</v>
      </c>
      <c r="C8" s="16">
        <f t="shared" si="0"/>
        <v>5.679711637487126</v>
      </c>
      <c r="D8" s="15">
        <v>582</v>
      </c>
      <c r="E8" s="16">
        <f t="shared" si="1"/>
        <v>5.260303687635575</v>
      </c>
      <c r="F8" s="15">
        <v>521</v>
      </c>
      <c r="G8" s="16">
        <f t="shared" si="2"/>
        <v>6.235040689325036</v>
      </c>
      <c r="H8" s="303"/>
    </row>
    <row r="9" spans="1:8" ht="22.5" customHeight="1">
      <c r="A9" s="17" t="s">
        <v>11</v>
      </c>
      <c r="B9" s="18">
        <f t="shared" si="3"/>
        <v>1967</v>
      </c>
      <c r="C9" s="16">
        <f t="shared" si="0"/>
        <v>10.128733264675592</v>
      </c>
      <c r="D9" s="18">
        <v>1009</v>
      </c>
      <c r="E9" s="16">
        <f t="shared" si="1"/>
        <v>9.119667389732465</v>
      </c>
      <c r="F9" s="18">
        <v>958</v>
      </c>
      <c r="G9" s="16">
        <f t="shared" si="2"/>
        <v>11.464815701292483</v>
      </c>
      <c r="H9" s="303"/>
    </row>
    <row r="10" spans="1:8" ht="15" customHeight="1">
      <c r="A10" s="17" t="s">
        <v>12</v>
      </c>
      <c r="B10" s="18">
        <f t="shared" si="3"/>
        <v>3052</v>
      </c>
      <c r="C10" s="16">
        <f t="shared" si="0"/>
        <v>15.715756951596294</v>
      </c>
      <c r="D10" s="18">
        <v>1762</v>
      </c>
      <c r="E10" s="16">
        <f t="shared" si="1"/>
        <v>15.925524222704265</v>
      </c>
      <c r="F10" s="18">
        <v>1290</v>
      </c>
      <c r="G10" s="16">
        <f t="shared" si="2"/>
        <v>15.438008616562948</v>
      </c>
      <c r="H10" s="303"/>
    </row>
    <row r="11" spans="1:8" ht="15" customHeight="1">
      <c r="A11" s="17" t="s">
        <v>13</v>
      </c>
      <c r="B11" s="18">
        <f t="shared" si="3"/>
        <v>3172</v>
      </c>
      <c r="C11" s="16">
        <f t="shared" si="0"/>
        <v>16.333676622039135</v>
      </c>
      <c r="D11" s="18">
        <v>1916</v>
      </c>
      <c r="E11" s="16">
        <f t="shared" si="1"/>
        <v>17.317425885755604</v>
      </c>
      <c r="F11" s="18">
        <v>1256</v>
      </c>
      <c r="G11" s="16">
        <f t="shared" si="2"/>
        <v>15.031115366203926</v>
      </c>
      <c r="H11" s="303"/>
    </row>
    <row r="12" spans="1:8" ht="15" customHeight="1">
      <c r="A12" s="17" t="s">
        <v>14</v>
      </c>
      <c r="B12" s="18">
        <f t="shared" si="3"/>
        <v>2551</v>
      </c>
      <c r="C12" s="16">
        <f t="shared" si="0"/>
        <v>13.135942327497425</v>
      </c>
      <c r="D12" s="18">
        <v>1581</v>
      </c>
      <c r="E12" s="16">
        <f t="shared" si="1"/>
        <v>14.289587852494575</v>
      </c>
      <c r="F12" s="18">
        <v>970</v>
      </c>
      <c r="G12" s="16">
        <f t="shared" si="2"/>
        <v>11.60842508377214</v>
      </c>
      <c r="H12" s="303"/>
    </row>
    <row r="13" spans="1:8" ht="15" customHeight="1">
      <c r="A13" s="17" t="s">
        <v>15</v>
      </c>
      <c r="B13" s="18">
        <f t="shared" si="3"/>
        <v>1694</v>
      </c>
      <c r="C13" s="16">
        <f t="shared" si="0"/>
        <v>8.722966014418125</v>
      </c>
      <c r="D13" s="18">
        <v>1028</v>
      </c>
      <c r="E13" s="16">
        <f t="shared" si="1"/>
        <v>9.291395516992045</v>
      </c>
      <c r="F13" s="18">
        <v>666</v>
      </c>
      <c r="G13" s="16">
        <f t="shared" si="2"/>
        <v>7.97032072762087</v>
      </c>
      <c r="H13" s="303"/>
    </row>
    <row r="14" spans="1:8" ht="22.5" customHeight="1">
      <c r="A14" s="17" t="s">
        <v>16</v>
      </c>
      <c r="B14" s="18">
        <f t="shared" si="3"/>
        <v>1108</v>
      </c>
      <c r="C14" s="16">
        <f t="shared" si="0"/>
        <v>5.7054582904222455</v>
      </c>
      <c r="D14" s="18">
        <v>673</v>
      </c>
      <c r="E14" s="16">
        <f t="shared" si="1"/>
        <v>6.082791033984092</v>
      </c>
      <c r="F14" s="18">
        <v>435</v>
      </c>
      <c r="G14" s="16">
        <f t="shared" si="2"/>
        <v>5.205840114887506</v>
      </c>
      <c r="H14" s="303"/>
    </row>
    <row r="15" spans="1:8" ht="15" customHeight="1">
      <c r="A15" s="17" t="s">
        <v>17</v>
      </c>
      <c r="B15" s="18">
        <f t="shared" si="3"/>
        <v>726</v>
      </c>
      <c r="C15" s="16">
        <f t="shared" si="0"/>
        <v>3.7384140061791964</v>
      </c>
      <c r="D15" s="18">
        <v>411</v>
      </c>
      <c r="E15" s="16">
        <f t="shared" si="1"/>
        <v>3.714750542299349</v>
      </c>
      <c r="F15" s="18">
        <v>315</v>
      </c>
      <c r="G15" s="16">
        <f t="shared" si="2"/>
        <v>3.7697462900909526</v>
      </c>
      <c r="H15" s="303"/>
    </row>
    <row r="16" spans="1:8" ht="15" customHeight="1">
      <c r="A16" s="17" t="s">
        <v>18</v>
      </c>
      <c r="B16" s="18">
        <f t="shared" si="3"/>
        <v>338</v>
      </c>
      <c r="C16" s="16">
        <f t="shared" si="0"/>
        <v>1.7404737384140063</v>
      </c>
      <c r="D16" s="18">
        <v>189</v>
      </c>
      <c r="E16" s="16">
        <f t="shared" si="1"/>
        <v>1.7082429501084597</v>
      </c>
      <c r="F16" s="18">
        <v>149</v>
      </c>
      <c r="G16" s="16">
        <f t="shared" si="2"/>
        <v>1.7831498324557205</v>
      </c>
      <c r="H16" s="303"/>
    </row>
    <row r="17" spans="1:8" ht="15" customHeight="1">
      <c r="A17" s="17" t="s">
        <v>19</v>
      </c>
      <c r="B17" s="18">
        <f t="shared" si="3"/>
        <v>208</v>
      </c>
      <c r="C17" s="16">
        <f t="shared" si="0"/>
        <v>1.071060762100927</v>
      </c>
      <c r="D17" s="18">
        <v>101</v>
      </c>
      <c r="E17" s="16">
        <f t="shared" si="1"/>
        <v>0.9128705712219811</v>
      </c>
      <c r="F17" s="18">
        <v>107</v>
      </c>
      <c r="G17" s="16">
        <f t="shared" si="2"/>
        <v>1.2805169937769267</v>
      </c>
      <c r="H17" s="303"/>
    </row>
    <row r="18" spans="1:8" s="19" customFormat="1" ht="15" customHeight="1">
      <c r="A18" s="17" t="s">
        <v>20</v>
      </c>
      <c r="B18" s="18">
        <f t="shared" si="3"/>
        <v>132</v>
      </c>
      <c r="C18" s="16">
        <f t="shared" si="0"/>
        <v>0.6797116374871267</v>
      </c>
      <c r="D18" s="18">
        <v>60</v>
      </c>
      <c r="E18" s="16">
        <f t="shared" si="1"/>
        <v>0.5422993492407809</v>
      </c>
      <c r="F18" s="18">
        <v>72</v>
      </c>
      <c r="G18" s="16">
        <f t="shared" si="2"/>
        <v>0.861656294877932</v>
      </c>
      <c r="H18" s="303"/>
    </row>
    <row r="19" spans="1:8" ht="22.5" customHeight="1">
      <c r="A19" t="s">
        <v>21</v>
      </c>
      <c r="B19" s="18">
        <f t="shared" si="3"/>
        <v>86</v>
      </c>
      <c r="C19" s="16">
        <f t="shared" si="0"/>
        <v>0.4428424304840371</v>
      </c>
      <c r="D19" s="18">
        <v>37</v>
      </c>
      <c r="E19" s="16">
        <f t="shared" si="1"/>
        <v>0.33441793203181486</v>
      </c>
      <c r="F19" s="18">
        <v>49</v>
      </c>
      <c r="G19" s="16">
        <f t="shared" si="2"/>
        <v>0.5864049784585926</v>
      </c>
      <c r="H19" s="303"/>
    </row>
    <row r="20" spans="1:8" ht="15" customHeight="1">
      <c r="A20" t="s">
        <v>22</v>
      </c>
      <c r="B20" s="18">
        <f t="shared" si="3"/>
        <v>42</v>
      </c>
      <c r="C20" s="16">
        <f t="shared" si="0"/>
        <v>0.21627188465499483</v>
      </c>
      <c r="D20" s="18">
        <v>20</v>
      </c>
      <c r="E20" s="16">
        <f t="shared" si="1"/>
        <v>0.18076644974692696</v>
      </c>
      <c r="F20" s="18">
        <v>22</v>
      </c>
      <c r="G20" s="16">
        <f t="shared" si="2"/>
        <v>0.26328386787936814</v>
      </c>
      <c r="H20" s="303"/>
    </row>
    <row r="21" spans="1:8" ht="15" customHeight="1">
      <c r="A21" t="s">
        <v>23</v>
      </c>
      <c r="B21" s="18">
        <f t="shared" si="3"/>
        <v>23</v>
      </c>
      <c r="C21" s="16">
        <f t="shared" si="0"/>
        <v>0.11843460350154479</v>
      </c>
      <c r="D21" s="18">
        <v>11</v>
      </c>
      <c r="E21" s="16">
        <f t="shared" si="1"/>
        <v>0.09942154736080984</v>
      </c>
      <c r="F21" s="18">
        <v>12</v>
      </c>
      <c r="G21" s="16">
        <f t="shared" si="2"/>
        <v>0.14360938247965532</v>
      </c>
      <c r="H21" s="303"/>
    </row>
    <row r="22" spans="1:9" ht="15" customHeight="1">
      <c r="A22" t="s">
        <v>24</v>
      </c>
      <c r="B22" s="18">
        <f t="shared" si="3"/>
        <v>7</v>
      </c>
      <c r="C22" s="16">
        <f t="shared" si="0"/>
        <v>0.03604531410916581</v>
      </c>
      <c r="D22" s="18">
        <v>4</v>
      </c>
      <c r="E22" s="16">
        <f t="shared" si="1"/>
        <v>0.036153289949385395</v>
      </c>
      <c r="F22" s="18">
        <v>3</v>
      </c>
      <c r="G22" s="16">
        <f t="shared" si="2"/>
        <v>0.03590234561991383</v>
      </c>
      <c r="H22" s="303"/>
      <c r="I22" s="195"/>
    </row>
    <row r="23" spans="1:9" ht="15" customHeight="1">
      <c r="A23" s="20" t="s">
        <v>25</v>
      </c>
      <c r="B23" s="21">
        <f t="shared" si="3"/>
        <v>5</v>
      </c>
      <c r="C23" s="22">
        <f t="shared" si="0"/>
        <v>0.025746652935118432</v>
      </c>
      <c r="D23" s="21">
        <v>0</v>
      </c>
      <c r="E23" s="22">
        <f t="shared" si="1"/>
        <v>0</v>
      </c>
      <c r="F23" s="21">
        <v>5</v>
      </c>
      <c r="G23" s="22">
        <f t="shared" si="2"/>
        <v>0.059837242699856394</v>
      </c>
      <c r="H23" s="303"/>
      <c r="I23" s="182"/>
    </row>
    <row r="24" spans="2:11" ht="30" customHeight="1">
      <c r="B24" s="17"/>
      <c r="C24" s="17"/>
      <c r="D24" s="17"/>
      <c r="E24" s="17"/>
      <c r="I24" s="19"/>
      <c r="J24" s="19"/>
      <c r="K24" s="19"/>
    </row>
    <row r="25" spans="11:13" ht="15" customHeight="1">
      <c r="K25" s="19"/>
      <c r="L25" s="19" t="s">
        <v>1</v>
      </c>
      <c r="M25" s="19" t="s">
        <v>2</v>
      </c>
    </row>
    <row r="26" spans="11:14" ht="15" customHeight="1">
      <c r="K26" s="25" t="s">
        <v>7</v>
      </c>
      <c r="L26" s="30">
        <f aca="true" t="shared" si="4" ref="L26:L44">-$D5</f>
        <v>-574</v>
      </c>
      <c r="M26" s="30">
        <f aca="true" t="shared" si="5" ref="M26:M44">$F5</f>
        <v>539</v>
      </c>
      <c r="N26" s="23"/>
    </row>
    <row r="27" spans="11:14" ht="15" customHeight="1">
      <c r="K27" s="25" t="s">
        <v>8</v>
      </c>
      <c r="L27" s="30">
        <f t="shared" si="4"/>
        <v>-593</v>
      </c>
      <c r="M27" s="30">
        <f t="shared" si="5"/>
        <v>500</v>
      </c>
      <c r="N27" s="23"/>
    </row>
    <row r="28" spans="11:14" ht="15" customHeight="1">
      <c r="K28" s="25" t="s">
        <v>9</v>
      </c>
      <c r="L28" s="30">
        <f t="shared" si="4"/>
        <v>-513</v>
      </c>
      <c r="M28" s="30">
        <f t="shared" si="5"/>
        <v>487</v>
      </c>
      <c r="N28" s="23"/>
    </row>
    <row r="29" spans="11:14" ht="15" customHeight="1">
      <c r="K29" s="25" t="s">
        <v>10</v>
      </c>
      <c r="L29" s="30">
        <f t="shared" si="4"/>
        <v>-582</v>
      </c>
      <c r="M29" s="30">
        <f t="shared" si="5"/>
        <v>521</v>
      </c>
      <c r="N29" s="23"/>
    </row>
    <row r="30" spans="11:14" ht="15" customHeight="1">
      <c r="K30" s="25" t="s">
        <v>11</v>
      </c>
      <c r="L30" s="30">
        <f t="shared" si="4"/>
        <v>-1009</v>
      </c>
      <c r="M30" s="30">
        <f t="shared" si="5"/>
        <v>958</v>
      </c>
      <c r="N30" s="23"/>
    </row>
    <row r="31" spans="11:14" ht="15" customHeight="1">
      <c r="K31" s="27" t="s">
        <v>12</v>
      </c>
      <c r="L31" s="30">
        <f t="shared" si="4"/>
        <v>-1762</v>
      </c>
      <c r="M31" s="30">
        <f t="shared" si="5"/>
        <v>1290</v>
      </c>
      <c r="N31" s="23"/>
    </row>
    <row r="32" spans="11:14" ht="15" customHeight="1">
      <c r="K32" s="27" t="s">
        <v>13</v>
      </c>
      <c r="L32" s="30">
        <f t="shared" si="4"/>
        <v>-1916</v>
      </c>
      <c r="M32" s="30">
        <f t="shared" si="5"/>
        <v>1256</v>
      </c>
      <c r="N32" s="23"/>
    </row>
    <row r="33" spans="11:14" ht="15" customHeight="1">
      <c r="K33" s="27" t="s">
        <v>14</v>
      </c>
      <c r="L33" s="30">
        <f t="shared" si="4"/>
        <v>-1581</v>
      </c>
      <c r="M33" s="30">
        <f t="shared" si="5"/>
        <v>970</v>
      </c>
      <c r="N33" s="23"/>
    </row>
    <row r="34" spans="11:14" ht="15" customHeight="1">
      <c r="K34" s="27" t="s">
        <v>15</v>
      </c>
      <c r="L34" s="30">
        <f t="shared" si="4"/>
        <v>-1028</v>
      </c>
      <c r="M34" s="30">
        <f t="shared" si="5"/>
        <v>666</v>
      </c>
      <c r="N34" s="23"/>
    </row>
    <row r="35" spans="11:14" ht="15" customHeight="1">
      <c r="K35" s="27" t="s">
        <v>16</v>
      </c>
      <c r="L35" s="30">
        <f t="shared" si="4"/>
        <v>-673</v>
      </c>
      <c r="M35" s="30">
        <f t="shared" si="5"/>
        <v>435</v>
      </c>
      <c r="N35" s="23"/>
    </row>
    <row r="36" spans="8:14" ht="15" customHeight="1">
      <c r="H36" s="17"/>
      <c r="I36" s="17"/>
      <c r="J36" s="17"/>
      <c r="K36" s="27" t="s">
        <v>17</v>
      </c>
      <c r="L36" s="201">
        <f t="shared" si="4"/>
        <v>-411</v>
      </c>
      <c r="M36" s="30">
        <f t="shared" si="5"/>
        <v>315</v>
      </c>
      <c r="N36" s="23"/>
    </row>
    <row r="37" spans="8:14" ht="15" customHeight="1">
      <c r="H37" s="17"/>
      <c r="I37" s="17"/>
      <c r="J37" s="17"/>
      <c r="K37" s="27" t="s">
        <v>18</v>
      </c>
      <c r="L37" s="201">
        <f t="shared" si="4"/>
        <v>-189</v>
      </c>
      <c r="M37" s="30">
        <f t="shared" si="5"/>
        <v>149</v>
      </c>
      <c r="N37" s="23"/>
    </row>
    <row r="38" spans="8:14" ht="15" customHeight="1">
      <c r="H38" s="17"/>
      <c r="I38" s="17"/>
      <c r="J38" s="17"/>
      <c r="K38" s="27" t="s">
        <v>19</v>
      </c>
      <c r="L38" s="201">
        <f t="shared" si="4"/>
        <v>-101</v>
      </c>
      <c r="M38" s="30">
        <f t="shared" si="5"/>
        <v>107</v>
      </c>
      <c r="N38" s="23"/>
    </row>
    <row r="39" spans="8:14" ht="15" customHeight="1">
      <c r="H39" s="17"/>
      <c r="I39" s="17"/>
      <c r="J39" s="17"/>
      <c r="K39" s="27" t="s">
        <v>20</v>
      </c>
      <c r="L39" s="201">
        <f t="shared" si="4"/>
        <v>-60</v>
      </c>
      <c r="M39" s="30">
        <f t="shared" si="5"/>
        <v>72</v>
      </c>
      <c r="N39" s="23"/>
    </row>
    <row r="40" spans="8:14" ht="15" customHeight="1">
      <c r="H40" s="17"/>
      <c r="I40" s="17"/>
      <c r="J40" s="17"/>
      <c r="K40" s="27" t="s">
        <v>21</v>
      </c>
      <c r="L40" s="201">
        <f t="shared" si="4"/>
        <v>-37</v>
      </c>
      <c r="M40" s="30">
        <f t="shared" si="5"/>
        <v>49</v>
      </c>
      <c r="N40" s="23"/>
    </row>
    <row r="41" spans="8:14" ht="15" customHeight="1">
      <c r="H41" s="17"/>
      <c r="I41" s="17"/>
      <c r="J41" s="17"/>
      <c r="K41" s="27" t="s">
        <v>22</v>
      </c>
      <c r="L41" s="201">
        <f t="shared" si="4"/>
        <v>-20</v>
      </c>
      <c r="M41" s="30">
        <f t="shared" si="5"/>
        <v>22</v>
      </c>
      <c r="N41" s="23"/>
    </row>
    <row r="42" spans="8:14" ht="15" customHeight="1">
      <c r="H42" s="17"/>
      <c r="I42" s="17"/>
      <c r="J42" s="17"/>
      <c r="K42" s="27" t="s">
        <v>23</v>
      </c>
      <c r="L42" s="201">
        <f t="shared" si="4"/>
        <v>-11</v>
      </c>
      <c r="M42" s="30">
        <f t="shared" si="5"/>
        <v>12</v>
      </c>
      <c r="N42" s="23"/>
    </row>
    <row r="43" spans="8:14" ht="15" customHeight="1">
      <c r="H43" s="17"/>
      <c r="I43" s="17"/>
      <c r="J43" s="17"/>
      <c r="K43" s="27" t="s">
        <v>24</v>
      </c>
      <c r="L43" s="201">
        <f t="shared" si="4"/>
        <v>-4</v>
      </c>
      <c r="M43" s="30">
        <f t="shared" si="5"/>
        <v>3</v>
      </c>
      <c r="N43" s="23"/>
    </row>
    <row r="44" spans="8:13" ht="11.25">
      <c r="H44" s="17"/>
      <c r="I44" s="17"/>
      <c r="J44" s="17"/>
      <c r="K44" s="28" t="s">
        <v>25</v>
      </c>
      <c r="L44" s="201">
        <f t="shared" si="4"/>
        <v>0</v>
      </c>
      <c r="M44" s="30">
        <f t="shared" si="5"/>
        <v>5</v>
      </c>
    </row>
    <row r="45" spans="8:13" ht="11.25">
      <c r="H45" s="17"/>
      <c r="I45" s="17"/>
      <c r="J45" s="17"/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8" width="10.83203125" style="0" customWidth="1"/>
    <col min="9" max="9" width="11.66015625" style="0" bestFit="1" customWidth="1"/>
    <col min="10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402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8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3"/>
    </row>
    <row r="4" spans="1:8" s="13" customFormat="1" ht="15" customHeight="1">
      <c r="A4" s="11" t="s">
        <v>6</v>
      </c>
      <c r="B4" s="12">
        <f>D4+F4</f>
        <v>13858</v>
      </c>
      <c r="C4" s="12">
        <f aca="true" t="shared" si="0" ref="C4:C23">B4/B$4*100</f>
        <v>100</v>
      </c>
      <c r="D4" s="12">
        <f>SUM(D5:D23)</f>
        <v>8345</v>
      </c>
      <c r="E4" s="12">
        <f aca="true" t="shared" si="1" ref="E4:E23">D4/D$4*100</f>
        <v>100</v>
      </c>
      <c r="F4" s="12">
        <f>SUM(F5:F23)</f>
        <v>5513</v>
      </c>
      <c r="G4" s="279">
        <f aca="true" t="shared" si="2" ref="G4:G23">F4/F$4*100</f>
        <v>100</v>
      </c>
      <c r="H4" s="304"/>
    </row>
    <row r="5" spans="1:8" ht="15" customHeight="1">
      <c r="A5" s="14" t="s">
        <v>7</v>
      </c>
      <c r="B5" s="15">
        <f aca="true" t="shared" si="3" ref="B5:B23">D5+F5</f>
        <v>710</v>
      </c>
      <c r="C5" s="16">
        <f t="shared" si="0"/>
        <v>5.123394429210564</v>
      </c>
      <c r="D5" s="15">
        <v>381</v>
      </c>
      <c r="E5" s="16">
        <f t="shared" si="1"/>
        <v>4.565608148591972</v>
      </c>
      <c r="F5" s="15">
        <v>329</v>
      </c>
      <c r="G5" s="16">
        <f t="shared" si="2"/>
        <v>5.967712679122076</v>
      </c>
      <c r="H5" s="305"/>
    </row>
    <row r="6" spans="1:8" ht="15" customHeight="1">
      <c r="A6" s="14" t="s">
        <v>8</v>
      </c>
      <c r="B6" s="15">
        <f t="shared" si="3"/>
        <v>790</v>
      </c>
      <c r="C6" s="16">
        <f t="shared" si="0"/>
        <v>5.700678308558234</v>
      </c>
      <c r="D6" s="15">
        <v>426</v>
      </c>
      <c r="E6" s="16">
        <f t="shared" si="1"/>
        <v>5.104853205512283</v>
      </c>
      <c r="F6" s="15">
        <v>364</v>
      </c>
      <c r="G6" s="16">
        <f t="shared" si="2"/>
        <v>6.602575730092508</v>
      </c>
      <c r="H6" s="305"/>
    </row>
    <row r="7" spans="1:8" ht="15" customHeight="1">
      <c r="A7" s="14" t="s">
        <v>9</v>
      </c>
      <c r="B7" s="15">
        <f t="shared" si="3"/>
        <v>729</v>
      </c>
      <c r="C7" s="16">
        <f t="shared" si="0"/>
        <v>5.2604993505556354</v>
      </c>
      <c r="D7" s="15">
        <v>378</v>
      </c>
      <c r="E7" s="16">
        <f t="shared" si="1"/>
        <v>4.529658478130617</v>
      </c>
      <c r="F7" s="15">
        <v>351</v>
      </c>
      <c r="G7" s="16">
        <f t="shared" si="2"/>
        <v>6.366769454017776</v>
      </c>
      <c r="H7" s="305"/>
    </row>
    <row r="8" spans="1:8" ht="15" customHeight="1">
      <c r="A8" s="14" t="s">
        <v>10</v>
      </c>
      <c r="B8" s="15">
        <f t="shared" si="3"/>
        <v>824</v>
      </c>
      <c r="C8" s="16">
        <f t="shared" si="0"/>
        <v>5.9460239572809925</v>
      </c>
      <c r="D8" s="15">
        <v>434</v>
      </c>
      <c r="E8" s="16">
        <f t="shared" si="1"/>
        <v>5.200718993409227</v>
      </c>
      <c r="F8" s="15">
        <v>390</v>
      </c>
      <c r="G8" s="16">
        <f t="shared" si="2"/>
        <v>7.074188282241973</v>
      </c>
      <c r="H8" s="305"/>
    </row>
    <row r="9" spans="1:8" ht="22.5" customHeight="1">
      <c r="A9" s="17" t="s">
        <v>11</v>
      </c>
      <c r="B9" s="18">
        <f t="shared" si="3"/>
        <v>1663</v>
      </c>
      <c r="C9" s="16">
        <f t="shared" si="0"/>
        <v>12.000288641939674</v>
      </c>
      <c r="D9" s="18">
        <v>1024</v>
      </c>
      <c r="E9" s="16">
        <f t="shared" si="1"/>
        <v>12.270820850808867</v>
      </c>
      <c r="F9" s="18">
        <v>639</v>
      </c>
      <c r="G9" s="16">
        <f t="shared" si="2"/>
        <v>11.590785416288773</v>
      </c>
      <c r="H9" s="305"/>
    </row>
    <row r="10" spans="1:8" ht="15" customHeight="1">
      <c r="A10" s="17" t="s">
        <v>12</v>
      </c>
      <c r="B10" s="18">
        <f t="shared" si="3"/>
        <v>2361</v>
      </c>
      <c r="C10" s="16">
        <f t="shared" si="0"/>
        <v>17.03709048924809</v>
      </c>
      <c r="D10" s="18">
        <v>1514</v>
      </c>
      <c r="E10" s="16">
        <f t="shared" si="1"/>
        <v>18.142600359496704</v>
      </c>
      <c r="F10" s="18">
        <v>847</v>
      </c>
      <c r="G10" s="16">
        <f t="shared" si="2"/>
        <v>15.363685833484492</v>
      </c>
      <c r="H10" s="305"/>
    </row>
    <row r="11" spans="1:8" ht="15" customHeight="1">
      <c r="A11" s="17" t="s">
        <v>13</v>
      </c>
      <c r="B11" s="18">
        <f t="shared" si="3"/>
        <v>2230</v>
      </c>
      <c r="C11" s="16">
        <f t="shared" si="0"/>
        <v>16.09178813681628</v>
      </c>
      <c r="D11" s="18">
        <v>1454</v>
      </c>
      <c r="E11" s="16">
        <f t="shared" si="1"/>
        <v>17.423606950269622</v>
      </c>
      <c r="F11" s="18">
        <v>776</v>
      </c>
      <c r="G11" s="16">
        <f t="shared" si="2"/>
        <v>14.075820787230183</v>
      </c>
      <c r="H11" s="305"/>
    </row>
    <row r="12" spans="1:8" ht="15" customHeight="1">
      <c r="A12" s="17" t="s">
        <v>14</v>
      </c>
      <c r="B12" s="18">
        <f t="shared" si="3"/>
        <v>1677</v>
      </c>
      <c r="C12" s="16">
        <f t="shared" si="0"/>
        <v>12.101313320825517</v>
      </c>
      <c r="D12" s="18">
        <v>1048</v>
      </c>
      <c r="E12" s="16">
        <f t="shared" si="1"/>
        <v>12.5584182144997</v>
      </c>
      <c r="F12" s="18">
        <v>629</v>
      </c>
      <c r="G12" s="16">
        <f t="shared" si="2"/>
        <v>11.409395973154362</v>
      </c>
      <c r="H12" s="305"/>
    </row>
    <row r="13" spans="1:8" ht="15" customHeight="1">
      <c r="A13" s="17" t="s">
        <v>15</v>
      </c>
      <c r="B13" s="18">
        <f t="shared" si="3"/>
        <v>1119</v>
      </c>
      <c r="C13" s="16">
        <f t="shared" si="0"/>
        <v>8.074758262375523</v>
      </c>
      <c r="D13" s="18">
        <v>699</v>
      </c>
      <c r="E13" s="16">
        <f t="shared" si="1"/>
        <v>8.376273217495505</v>
      </c>
      <c r="F13" s="18">
        <v>420</v>
      </c>
      <c r="G13" s="16">
        <f t="shared" si="2"/>
        <v>7.618356611645202</v>
      </c>
      <c r="H13" s="305"/>
    </row>
    <row r="14" spans="1:8" ht="22.5" customHeight="1">
      <c r="A14" s="17" t="s">
        <v>16</v>
      </c>
      <c r="B14" s="18">
        <f t="shared" si="3"/>
        <v>806</v>
      </c>
      <c r="C14" s="16">
        <f t="shared" si="0"/>
        <v>5.816135084427768</v>
      </c>
      <c r="D14" s="18">
        <v>482</v>
      </c>
      <c r="E14" s="16">
        <f t="shared" si="1"/>
        <v>5.775913720790893</v>
      </c>
      <c r="F14" s="18">
        <v>324</v>
      </c>
      <c r="G14" s="16">
        <f t="shared" si="2"/>
        <v>5.87701795755487</v>
      </c>
      <c r="H14" s="305"/>
    </row>
    <row r="15" spans="1:8" ht="15" customHeight="1">
      <c r="A15" s="17" t="s">
        <v>17</v>
      </c>
      <c r="B15" s="18">
        <f t="shared" si="3"/>
        <v>469</v>
      </c>
      <c r="C15" s="16">
        <f t="shared" si="0"/>
        <v>3.3843267426757104</v>
      </c>
      <c r="D15" s="18">
        <v>268</v>
      </c>
      <c r="E15" s="16">
        <f t="shared" si="1"/>
        <v>3.2115038945476333</v>
      </c>
      <c r="F15" s="18">
        <v>201</v>
      </c>
      <c r="G15" s="16">
        <f t="shared" si="2"/>
        <v>3.6459278070016325</v>
      </c>
      <c r="H15" s="305"/>
    </row>
    <row r="16" spans="1:8" ht="15" customHeight="1">
      <c r="A16" s="17" t="s">
        <v>18</v>
      </c>
      <c r="B16" s="18">
        <f t="shared" si="3"/>
        <v>235</v>
      </c>
      <c r="C16" s="16">
        <f t="shared" si="0"/>
        <v>1.6957713955837783</v>
      </c>
      <c r="D16" s="18">
        <v>116</v>
      </c>
      <c r="E16" s="16">
        <f t="shared" si="1"/>
        <v>1.390053924505692</v>
      </c>
      <c r="F16" s="18">
        <v>119</v>
      </c>
      <c r="G16" s="16">
        <f t="shared" si="2"/>
        <v>2.158534373299474</v>
      </c>
      <c r="H16" s="305"/>
    </row>
    <row r="17" spans="1:8" ht="15" customHeight="1">
      <c r="A17" s="17" t="s">
        <v>19</v>
      </c>
      <c r="B17" s="18">
        <f t="shared" si="3"/>
        <v>104</v>
      </c>
      <c r="C17" s="16">
        <f t="shared" si="0"/>
        <v>0.7504690431519699</v>
      </c>
      <c r="D17" s="18">
        <v>54</v>
      </c>
      <c r="E17" s="16">
        <f t="shared" si="1"/>
        <v>0.6470940683043739</v>
      </c>
      <c r="F17" s="18">
        <v>50</v>
      </c>
      <c r="G17" s="16">
        <f t="shared" si="2"/>
        <v>0.906947215672048</v>
      </c>
      <c r="H17" s="305"/>
    </row>
    <row r="18" spans="1:8" s="19" customFormat="1" ht="15" customHeight="1">
      <c r="A18" s="17" t="s">
        <v>20</v>
      </c>
      <c r="B18" s="18">
        <f t="shared" si="3"/>
        <v>67</v>
      </c>
      <c r="C18" s="16">
        <f t="shared" si="0"/>
        <v>0.483475248953673</v>
      </c>
      <c r="D18" s="18">
        <v>31</v>
      </c>
      <c r="E18" s="16">
        <f t="shared" si="1"/>
        <v>0.3714799281006591</v>
      </c>
      <c r="F18" s="18">
        <v>36</v>
      </c>
      <c r="G18" s="16">
        <f t="shared" si="2"/>
        <v>0.6530019952838745</v>
      </c>
      <c r="H18" s="305"/>
    </row>
    <row r="19" spans="1:8" ht="22.5" customHeight="1">
      <c r="A19" t="s">
        <v>21</v>
      </c>
      <c r="B19" s="18">
        <f t="shared" si="3"/>
        <v>41</v>
      </c>
      <c r="C19" s="16">
        <f t="shared" si="0"/>
        <v>0.2958579881656805</v>
      </c>
      <c r="D19" s="18">
        <v>21</v>
      </c>
      <c r="E19" s="16">
        <f t="shared" si="1"/>
        <v>0.2516476932294788</v>
      </c>
      <c r="F19" s="18">
        <v>20</v>
      </c>
      <c r="G19" s="16">
        <f t="shared" si="2"/>
        <v>0.36277888626881916</v>
      </c>
      <c r="H19" s="305"/>
    </row>
    <row r="20" spans="1:8" ht="15" customHeight="1">
      <c r="A20" t="s">
        <v>22</v>
      </c>
      <c r="B20" s="18">
        <f t="shared" si="3"/>
        <v>18</v>
      </c>
      <c r="C20" s="16">
        <f t="shared" si="0"/>
        <v>0.1298888728532256</v>
      </c>
      <c r="D20" s="18">
        <v>10</v>
      </c>
      <c r="E20" s="16">
        <f t="shared" si="1"/>
        <v>0.11983223487118035</v>
      </c>
      <c r="F20" s="18">
        <v>8</v>
      </c>
      <c r="G20" s="16">
        <f t="shared" si="2"/>
        <v>0.14511155450752766</v>
      </c>
      <c r="H20" s="305"/>
    </row>
    <row r="21" spans="1:8" ht="15" customHeight="1">
      <c r="A21" t="s">
        <v>23</v>
      </c>
      <c r="B21" s="18">
        <f t="shared" si="3"/>
        <v>9</v>
      </c>
      <c r="C21" s="16">
        <f t="shared" si="0"/>
        <v>0.0649444364266128</v>
      </c>
      <c r="D21" s="18">
        <v>2</v>
      </c>
      <c r="E21" s="16">
        <f t="shared" si="1"/>
        <v>0.02396644697423607</v>
      </c>
      <c r="F21" s="18">
        <v>7</v>
      </c>
      <c r="G21" s="16">
        <f t="shared" si="2"/>
        <v>0.1269726101940867</v>
      </c>
      <c r="H21" s="305"/>
    </row>
    <row r="22" spans="1:8" ht="15" customHeight="1">
      <c r="A22" t="s">
        <v>24</v>
      </c>
      <c r="B22" s="18">
        <f t="shared" si="3"/>
        <v>4</v>
      </c>
      <c r="C22" s="16">
        <f t="shared" si="0"/>
        <v>0.028864193967383458</v>
      </c>
      <c r="D22" s="18">
        <v>1</v>
      </c>
      <c r="E22" s="16">
        <f t="shared" si="1"/>
        <v>0.011983223487118035</v>
      </c>
      <c r="F22" s="18">
        <v>3</v>
      </c>
      <c r="G22" s="16">
        <f t="shared" si="2"/>
        <v>0.054416832940322866</v>
      </c>
      <c r="H22" s="305"/>
    </row>
    <row r="23" spans="1:8" ht="15" customHeight="1">
      <c r="A23" s="20" t="s">
        <v>25</v>
      </c>
      <c r="B23" s="21">
        <f t="shared" si="3"/>
        <v>2</v>
      </c>
      <c r="C23" s="22">
        <f t="shared" si="0"/>
        <v>0.014432096983691729</v>
      </c>
      <c r="D23" s="21">
        <v>2</v>
      </c>
      <c r="E23" s="22">
        <f t="shared" si="1"/>
        <v>0.02396644697423607</v>
      </c>
      <c r="F23" s="21">
        <v>0</v>
      </c>
      <c r="G23" s="22">
        <f t="shared" si="2"/>
        <v>0</v>
      </c>
      <c r="H23" s="305"/>
    </row>
    <row r="24" spans="2:10" ht="30" customHeight="1">
      <c r="B24" s="17"/>
      <c r="C24" s="17"/>
      <c r="D24" s="17"/>
      <c r="E24" s="17"/>
      <c r="H24" s="157"/>
      <c r="I24" s="157"/>
      <c r="J24" s="19"/>
    </row>
    <row r="25" spans="8:13" ht="15" customHeight="1">
      <c r="H25" s="157"/>
      <c r="I25" s="157"/>
      <c r="K25" s="19"/>
      <c r="L25" s="19"/>
      <c r="M25" s="19"/>
    </row>
    <row r="26" spans="8:14" ht="15" customHeight="1">
      <c r="H26" s="157"/>
      <c r="I26" s="157"/>
      <c r="K26" s="25"/>
      <c r="L26" s="30" t="s">
        <v>1</v>
      </c>
      <c r="M26" s="30" t="s">
        <v>2</v>
      </c>
      <c r="N26" s="23"/>
    </row>
    <row r="27" spans="8:14" ht="15" customHeight="1">
      <c r="H27" s="157"/>
      <c r="I27" s="157"/>
      <c r="K27" s="25" t="s">
        <v>7</v>
      </c>
      <c r="L27" s="30">
        <f aca="true" t="shared" si="4" ref="L27:L45">-$D5</f>
        <v>-381</v>
      </c>
      <c r="M27" s="30">
        <f aca="true" t="shared" si="5" ref="M27:M45">$F5</f>
        <v>329</v>
      </c>
      <c r="N27" s="23"/>
    </row>
    <row r="28" spans="8:14" ht="15" customHeight="1">
      <c r="H28" s="157"/>
      <c r="I28" s="157"/>
      <c r="K28" s="25" t="s">
        <v>8</v>
      </c>
      <c r="L28" s="30">
        <f t="shared" si="4"/>
        <v>-426</v>
      </c>
      <c r="M28" s="30">
        <f t="shared" si="5"/>
        <v>364</v>
      </c>
      <c r="N28" s="23"/>
    </row>
    <row r="29" spans="8:14" ht="15" customHeight="1">
      <c r="H29" s="157"/>
      <c r="I29" s="157"/>
      <c r="K29" s="25" t="s">
        <v>9</v>
      </c>
      <c r="L29" s="30">
        <f t="shared" si="4"/>
        <v>-378</v>
      </c>
      <c r="M29" s="30">
        <f t="shared" si="5"/>
        <v>351</v>
      </c>
      <c r="N29" s="23"/>
    </row>
    <row r="30" spans="8:14" ht="15" customHeight="1">
      <c r="H30" s="157"/>
      <c r="I30" s="157"/>
      <c r="K30" s="25" t="s">
        <v>10</v>
      </c>
      <c r="L30" s="30">
        <f t="shared" si="4"/>
        <v>-434</v>
      </c>
      <c r="M30" s="30">
        <f t="shared" si="5"/>
        <v>390</v>
      </c>
      <c r="N30" s="23"/>
    </row>
    <row r="31" spans="8:14" ht="15" customHeight="1">
      <c r="H31" s="157"/>
      <c r="I31" s="157"/>
      <c r="K31" s="27" t="s">
        <v>11</v>
      </c>
      <c r="L31" s="30">
        <f t="shared" si="4"/>
        <v>-1024</v>
      </c>
      <c r="M31" s="30">
        <f t="shared" si="5"/>
        <v>639</v>
      </c>
      <c r="N31" s="23"/>
    </row>
    <row r="32" spans="8:14" ht="15" customHeight="1">
      <c r="H32" s="157"/>
      <c r="I32" s="157"/>
      <c r="K32" s="27" t="s">
        <v>12</v>
      </c>
      <c r="L32" s="30">
        <f t="shared" si="4"/>
        <v>-1514</v>
      </c>
      <c r="M32" s="30">
        <f t="shared" si="5"/>
        <v>847</v>
      </c>
      <c r="N32" s="23"/>
    </row>
    <row r="33" spans="11:14" ht="15" customHeight="1">
      <c r="K33" s="27" t="s">
        <v>13</v>
      </c>
      <c r="L33" s="30">
        <f t="shared" si="4"/>
        <v>-1454</v>
      </c>
      <c r="M33" s="30">
        <f t="shared" si="5"/>
        <v>776</v>
      </c>
      <c r="N33" s="23"/>
    </row>
    <row r="34" spans="11:14" ht="15" customHeight="1">
      <c r="K34" s="27" t="s">
        <v>14</v>
      </c>
      <c r="L34" s="30">
        <f t="shared" si="4"/>
        <v>-1048</v>
      </c>
      <c r="M34" s="30">
        <f t="shared" si="5"/>
        <v>629</v>
      </c>
      <c r="N34" s="23"/>
    </row>
    <row r="35" spans="8:14" ht="15" customHeight="1">
      <c r="H35" s="17"/>
      <c r="I35" s="17"/>
      <c r="K35" s="27" t="s">
        <v>15</v>
      </c>
      <c r="L35" s="30">
        <f t="shared" si="4"/>
        <v>-699</v>
      </c>
      <c r="M35" s="30">
        <f t="shared" si="5"/>
        <v>420</v>
      </c>
      <c r="N35" s="23"/>
    </row>
    <row r="36" spans="8:14" ht="15" customHeight="1">
      <c r="H36" s="17"/>
      <c r="I36" s="17"/>
      <c r="J36" s="17"/>
      <c r="K36" s="27" t="s">
        <v>16</v>
      </c>
      <c r="L36" s="201">
        <f t="shared" si="4"/>
        <v>-482</v>
      </c>
      <c r="M36" s="30">
        <f t="shared" si="5"/>
        <v>324</v>
      </c>
      <c r="N36" s="23"/>
    </row>
    <row r="37" spans="8:14" ht="15" customHeight="1">
      <c r="H37" s="17"/>
      <c r="I37" s="17"/>
      <c r="J37" s="17"/>
      <c r="K37" s="27" t="s">
        <v>17</v>
      </c>
      <c r="L37" s="201">
        <f t="shared" si="4"/>
        <v>-268</v>
      </c>
      <c r="M37" s="30">
        <f t="shared" si="5"/>
        <v>201</v>
      </c>
      <c r="N37" s="23"/>
    </row>
    <row r="38" spans="8:14" ht="15" customHeight="1">
      <c r="H38" s="17"/>
      <c r="I38" s="17"/>
      <c r="J38" s="17"/>
      <c r="K38" s="27" t="s">
        <v>18</v>
      </c>
      <c r="L38" s="201">
        <f t="shared" si="4"/>
        <v>-116</v>
      </c>
      <c r="M38" s="30">
        <f t="shared" si="5"/>
        <v>119</v>
      </c>
      <c r="N38" s="23"/>
    </row>
    <row r="39" spans="8:14" ht="15" customHeight="1">
      <c r="H39" s="17"/>
      <c r="I39" s="17"/>
      <c r="J39" s="17"/>
      <c r="K39" s="27" t="s">
        <v>19</v>
      </c>
      <c r="L39" s="201">
        <f t="shared" si="4"/>
        <v>-54</v>
      </c>
      <c r="M39" s="30">
        <f t="shared" si="5"/>
        <v>50</v>
      </c>
      <c r="N39" s="23"/>
    </row>
    <row r="40" spans="8:14" ht="15" customHeight="1">
      <c r="H40" s="17"/>
      <c r="I40" s="17"/>
      <c r="J40" s="17"/>
      <c r="K40" s="27" t="s">
        <v>20</v>
      </c>
      <c r="L40" s="201">
        <f t="shared" si="4"/>
        <v>-31</v>
      </c>
      <c r="M40" s="30">
        <f t="shared" si="5"/>
        <v>36</v>
      </c>
      <c r="N40" s="23"/>
    </row>
    <row r="41" spans="8:14" ht="15" customHeight="1">
      <c r="H41" s="17"/>
      <c r="I41" s="17"/>
      <c r="J41" s="17"/>
      <c r="K41" s="27" t="s">
        <v>21</v>
      </c>
      <c r="L41" s="201">
        <f t="shared" si="4"/>
        <v>-21</v>
      </c>
      <c r="M41" s="30">
        <f t="shared" si="5"/>
        <v>20</v>
      </c>
      <c r="N41" s="23"/>
    </row>
    <row r="42" spans="8:14" ht="15" customHeight="1">
      <c r="H42" s="17"/>
      <c r="I42" s="17"/>
      <c r="J42" s="17"/>
      <c r="K42" s="27" t="s">
        <v>22</v>
      </c>
      <c r="L42" s="201">
        <f t="shared" si="4"/>
        <v>-10</v>
      </c>
      <c r="M42" s="30">
        <f t="shared" si="5"/>
        <v>8</v>
      </c>
      <c r="N42" s="23"/>
    </row>
    <row r="43" spans="8:14" ht="15" customHeight="1">
      <c r="H43" s="17"/>
      <c r="I43" s="17"/>
      <c r="J43" s="17"/>
      <c r="K43" s="27" t="s">
        <v>23</v>
      </c>
      <c r="L43" s="201">
        <f t="shared" si="4"/>
        <v>-2</v>
      </c>
      <c r="M43" s="30">
        <f t="shared" si="5"/>
        <v>7</v>
      </c>
      <c r="N43" s="23"/>
    </row>
    <row r="44" spans="8:13" ht="11.25">
      <c r="H44" s="17"/>
      <c r="I44" s="17"/>
      <c r="J44" s="17"/>
      <c r="K44" s="28" t="s">
        <v>24</v>
      </c>
      <c r="L44" s="201">
        <f t="shared" si="4"/>
        <v>-1</v>
      </c>
      <c r="M44" s="30">
        <f t="shared" si="5"/>
        <v>3</v>
      </c>
    </row>
    <row r="45" spans="10:13" ht="11.25">
      <c r="J45" s="17"/>
      <c r="K45" s="27" t="s">
        <v>25</v>
      </c>
      <c r="L45" s="27">
        <f t="shared" si="4"/>
        <v>-2</v>
      </c>
      <c r="M45" s="19">
        <f t="shared" si="5"/>
        <v>0</v>
      </c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3" t="s">
        <v>401</v>
      </c>
      <c r="B1" s="384"/>
      <c r="C1" s="384"/>
      <c r="D1" s="384"/>
      <c r="E1" s="384"/>
      <c r="F1" s="384"/>
      <c r="G1" s="384"/>
    </row>
    <row r="2" spans="1:9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83"/>
    </row>
    <row r="4" spans="1:9" s="13" customFormat="1" ht="15" customHeight="1">
      <c r="A4" s="11" t="s">
        <v>6</v>
      </c>
      <c r="B4" s="12">
        <f>D4+F4</f>
        <v>91126</v>
      </c>
      <c r="C4" s="12">
        <f aca="true" t="shared" si="0" ref="C4:C23">B4/B$4*100</f>
        <v>100</v>
      </c>
      <c r="D4" s="12">
        <f>SUM(D5:D23)</f>
        <v>49286</v>
      </c>
      <c r="E4" s="12">
        <f aca="true" t="shared" si="1" ref="E4:E23">D4/D$4*100</f>
        <v>100</v>
      </c>
      <c r="F4" s="12">
        <f>SUM(F5:F23)</f>
        <v>41840</v>
      </c>
      <c r="G4" s="279">
        <f aca="true" t="shared" si="2" ref="G4:G23">F4/F$4*100</f>
        <v>100</v>
      </c>
      <c r="H4" s="307"/>
      <c r="I4" s="29"/>
    </row>
    <row r="5" spans="1:8" ht="15" customHeight="1">
      <c r="A5" s="14" t="s">
        <v>7</v>
      </c>
      <c r="B5" s="15">
        <f>D5+F5</f>
        <v>5030</v>
      </c>
      <c r="C5" s="16">
        <f t="shared" si="0"/>
        <v>5.519829686368325</v>
      </c>
      <c r="D5" s="15">
        <v>2541</v>
      </c>
      <c r="E5" s="16">
        <f t="shared" si="1"/>
        <v>5.155622286247616</v>
      </c>
      <c r="F5" s="15">
        <v>2489</v>
      </c>
      <c r="G5" s="16">
        <f t="shared" si="2"/>
        <v>5.948852772466539</v>
      </c>
      <c r="H5" s="306"/>
    </row>
    <row r="6" spans="1:8" ht="15" customHeight="1">
      <c r="A6" s="14" t="s">
        <v>8</v>
      </c>
      <c r="B6" s="15">
        <f aca="true" t="shared" si="3" ref="B6:B23">D6+F6</f>
        <v>4787</v>
      </c>
      <c r="C6" s="16">
        <f t="shared" si="0"/>
        <v>5.253165946052718</v>
      </c>
      <c r="D6" s="15">
        <v>2491</v>
      </c>
      <c r="E6" s="16">
        <f t="shared" si="1"/>
        <v>5.054173598993629</v>
      </c>
      <c r="F6" s="15">
        <v>2296</v>
      </c>
      <c r="G6" s="16">
        <f t="shared" si="2"/>
        <v>5.487571701720841</v>
      </c>
      <c r="H6" s="306"/>
    </row>
    <row r="7" spans="1:8" ht="15" customHeight="1">
      <c r="A7" s="14" t="s">
        <v>9</v>
      </c>
      <c r="B7" s="15">
        <f t="shared" si="3"/>
        <v>4527</v>
      </c>
      <c r="C7" s="16">
        <f t="shared" si="0"/>
        <v>4.967846717731493</v>
      </c>
      <c r="D7" s="15">
        <v>2293</v>
      </c>
      <c r="E7" s="16">
        <f t="shared" si="1"/>
        <v>4.652436797467841</v>
      </c>
      <c r="F7" s="15">
        <v>2234</v>
      </c>
      <c r="G7" s="16">
        <f t="shared" si="2"/>
        <v>5.339388145315488</v>
      </c>
      <c r="H7" s="306"/>
    </row>
    <row r="8" spans="1:8" ht="15" customHeight="1">
      <c r="A8" s="14" t="s">
        <v>10</v>
      </c>
      <c r="B8" s="15">
        <f t="shared" si="3"/>
        <v>5470</v>
      </c>
      <c r="C8" s="16">
        <f t="shared" si="0"/>
        <v>6.00267761121963</v>
      </c>
      <c r="D8" s="15">
        <v>2758</v>
      </c>
      <c r="E8" s="16">
        <f t="shared" si="1"/>
        <v>5.595909588929919</v>
      </c>
      <c r="F8" s="15">
        <v>2712</v>
      </c>
      <c r="G8" s="16">
        <f t="shared" si="2"/>
        <v>6.481835564053537</v>
      </c>
      <c r="H8" s="306"/>
    </row>
    <row r="9" spans="1:8" ht="22.5" customHeight="1">
      <c r="A9" s="17" t="s">
        <v>11</v>
      </c>
      <c r="B9" s="18">
        <f t="shared" si="3"/>
        <v>9761</v>
      </c>
      <c r="C9" s="16">
        <f t="shared" si="0"/>
        <v>10.71154226016724</v>
      </c>
      <c r="D9" s="18">
        <v>4825</v>
      </c>
      <c r="E9" s="16">
        <f t="shared" si="1"/>
        <v>9.789798320009739</v>
      </c>
      <c r="F9" s="18">
        <v>4936</v>
      </c>
      <c r="G9" s="16">
        <f t="shared" si="2"/>
        <v>11.797323135755258</v>
      </c>
      <c r="H9" s="306"/>
    </row>
    <row r="10" spans="1:8" ht="15" customHeight="1">
      <c r="A10" s="17" t="s">
        <v>12</v>
      </c>
      <c r="B10" s="18">
        <f t="shared" si="3"/>
        <v>14929</v>
      </c>
      <c r="C10" s="16">
        <f t="shared" si="0"/>
        <v>16.382810613875293</v>
      </c>
      <c r="D10" s="18">
        <v>7980</v>
      </c>
      <c r="E10" s="16">
        <f t="shared" si="1"/>
        <v>16.191210485736317</v>
      </c>
      <c r="F10" s="18">
        <v>6949</v>
      </c>
      <c r="G10" s="16">
        <f t="shared" si="2"/>
        <v>16.608508604206502</v>
      </c>
      <c r="H10" s="306"/>
    </row>
    <row r="11" spans="1:8" ht="15" customHeight="1">
      <c r="A11" s="17" t="s">
        <v>13</v>
      </c>
      <c r="B11" s="18">
        <f t="shared" si="3"/>
        <v>14305</v>
      </c>
      <c r="C11" s="16">
        <f t="shared" si="0"/>
        <v>15.698044465904351</v>
      </c>
      <c r="D11" s="18">
        <v>8227</v>
      </c>
      <c r="E11" s="16">
        <f t="shared" si="1"/>
        <v>16.69236700077101</v>
      </c>
      <c r="F11" s="18">
        <v>6078</v>
      </c>
      <c r="G11" s="16">
        <f t="shared" si="2"/>
        <v>14.526768642447419</v>
      </c>
      <c r="H11" s="306"/>
    </row>
    <row r="12" spans="1:8" ht="15" customHeight="1">
      <c r="A12" s="17" t="s">
        <v>14</v>
      </c>
      <c r="B12" s="18">
        <f t="shared" si="3"/>
        <v>12045</v>
      </c>
      <c r="C12" s="16">
        <f t="shared" si="0"/>
        <v>13.217961942804468</v>
      </c>
      <c r="D12" s="18">
        <v>7173</v>
      </c>
      <c r="E12" s="16">
        <f t="shared" si="1"/>
        <v>14.553828673456964</v>
      </c>
      <c r="F12" s="18">
        <v>4872</v>
      </c>
      <c r="G12" s="16">
        <f t="shared" si="2"/>
        <v>11.64435946462715</v>
      </c>
      <c r="H12" s="306"/>
    </row>
    <row r="13" spans="1:8" ht="15" customHeight="1">
      <c r="A13" s="17" t="s">
        <v>15</v>
      </c>
      <c r="B13" s="18">
        <f t="shared" si="3"/>
        <v>7771</v>
      </c>
      <c r="C13" s="16">
        <f t="shared" si="0"/>
        <v>8.527752781862477</v>
      </c>
      <c r="D13" s="18">
        <v>4589</v>
      </c>
      <c r="E13" s="16">
        <f t="shared" si="1"/>
        <v>9.31096051617092</v>
      </c>
      <c r="F13" s="18">
        <v>3182</v>
      </c>
      <c r="G13" s="16">
        <f t="shared" si="2"/>
        <v>7.605162523900573</v>
      </c>
      <c r="H13" s="306"/>
    </row>
    <row r="14" spans="1:8" ht="22.5" customHeight="1">
      <c r="A14" s="17" t="s">
        <v>16</v>
      </c>
      <c r="B14" s="18">
        <f t="shared" si="3"/>
        <v>5391</v>
      </c>
      <c r="C14" s="16">
        <f t="shared" si="0"/>
        <v>5.915984461075873</v>
      </c>
      <c r="D14" s="18">
        <v>2985</v>
      </c>
      <c r="E14" s="16">
        <f t="shared" si="1"/>
        <v>6.05648662906302</v>
      </c>
      <c r="F14" s="18">
        <v>2406</v>
      </c>
      <c r="G14" s="16">
        <f t="shared" si="2"/>
        <v>5.750478011472275</v>
      </c>
      <c r="H14" s="306"/>
    </row>
    <row r="15" spans="1:8" ht="15" customHeight="1">
      <c r="A15" s="17" t="s">
        <v>17</v>
      </c>
      <c r="B15" s="18">
        <f t="shared" si="3"/>
        <v>3265</v>
      </c>
      <c r="C15" s="16">
        <f t="shared" si="0"/>
        <v>3.582951078726159</v>
      </c>
      <c r="D15" s="18">
        <v>1721</v>
      </c>
      <c r="E15" s="16">
        <f t="shared" si="1"/>
        <v>3.4918638152822306</v>
      </c>
      <c r="F15" s="18">
        <v>1544</v>
      </c>
      <c r="G15" s="16">
        <f t="shared" si="2"/>
        <v>3.690248565965583</v>
      </c>
      <c r="H15" s="306"/>
    </row>
    <row r="16" spans="1:8" ht="15" customHeight="1">
      <c r="A16" s="17" t="s">
        <v>18</v>
      </c>
      <c r="B16" s="18">
        <f t="shared" si="3"/>
        <v>1777</v>
      </c>
      <c r="C16" s="16">
        <f t="shared" si="0"/>
        <v>1.9500471874108378</v>
      </c>
      <c r="D16" s="18">
        <v>827</v>
      </c>
      <c r="E16" s="16">
        <f t="shared" si="1"/>
        <v>1.677961287180944</v>
      </c>
      <c r="F16" s="18">
        <v>950</v>
      </c>
      <c r="G16" s="16">
        <f t="shared" si="2"/>
        <v>2.270554493307839</v>
      </c>
      <c r="H16" s="306"/>
    </row>
    <row r="17" spans="1:8" ht="15" customHeight="1">
      <c r="A17" s="17" t="s">
        <v>19</v>
      </c>
      <c r="B17" s="18">
        <f t="shared" si="3"/>
        <v>863</v>
      </c>
      <c r="C17" s="16">
        <f t="shared" si="0"/>
        <v>0.947040361696991</v>
      </c>
      <c r="D17" s="18">
        <v>376</v>
      </c>
      <c r="E17" s="16">
        <f t="shared" si="1"/>
        <v>0.7628941281499818</v>
      </c>
      <c r="F17" s="18">
        <v>487</v>
      </c>
      <c r="G17" s="16">
        <f t="shared" si="2"/>
        <v>1.1639579349904399</v>
      </c>
      <c r="H17" s="306"/>
    </row>
    <row r="18" spans="1:8" s="19" customFormat="1" ht="15" customHeight="1">
      <c r="A18" s="17" t="s">
        <v>20</v>
      </c>
      <c r="B18" s="18">
        <f t="shared" si="3"/>
        <v>553</v>
      </c>
      <c r="C18" s="16">
        <f t="shared" si="0"/>
        <v>0.606852051006299</v>
      </c>
      <c r="D18" s="18">
        <v>248</v>
      </c>
      <c r="E18" s="16">
        <f t="shared" si="1"/>
        <v>0.5031854887797752</v>
      </c>
      <c r="F18" s="18">
        <v>305</v>
      </c>
      <c r="G18" s="16">
        <f t="shared" si="2"/>
        <v>0.7289674952198854</v>
      </c>
      <c r="H18" s="306"/>
    </row>
    <row r="19" spans="1:8" ht="22.5" customHeight="1">
      <c r="A19" t="s">
        <v>21</v>
      </c>
      <c r="B19" s="18">
        <f t="shared" si="3"/>
        <v>349</v>
      </c>
      <c r="C19" s="16">
        <f t="shared" si="0"/>
        <v>0.38298619493887587</v>
      </c>
      <c r="D19" s="18">
        <v>143</v>
      </c>
      <c r="E19" s="16">
        <f t="shared" si="1"/>
        <v>0.2901432455464026</v>
      </c>
      <c r="F19" s="18">
        <v>206</v>
      </c>
      <c r="G19" s="16">
        <f t="shared" si="2"/>
        <v>0.49235181644359466</v>
      </c>
      <c r="H19" s="306"/>
    </row>
    <row r="20" spans="1:8" ht="15" customHeight="1">
      <c r="A20" t="s">
        <v>22</v>
      </c>
      <c r="B20" s="18">
        <f t="shared" si="3"/>
        <v>169</v>
      </c>
      <c r="C20" s="16">
        <f t="shared" si="0"/>
        <v>0.1854574984087966</v>
      </c>
      <c r="D20" s="18">
        <v>66</v>
      </c>
      <c r="E20" s="16">
        <f t="shared" si="1"/>
        <v>0.13391226717526275</v>
      </c>
      <c r="F20" s="18">
        <v>103</v>
      </c>
      <c r="G20" s="16">
        <f t="shared" si="2"/>
        <v>0.24617590822179733</v>
      </c>
      <c r="H20" s="306"/>
    </row>
    <row r="21" spans="1:10" ht="15" customHeight="1">
      <c r="A21" t="s">
        <v>23</v>
      </c>
      <c r="B21" s="18">
        <f t="shared" si="3"/>
        <v>70</v>
      </c>
      <c r="C21" s="16">
        <f t="shared" si="0"/>
        <v>0.07681671531725304</v>
      </c>
      <c r="D21" s="18">
        <v>17</v>
      </c>
      <c r="E21" s="16">
        <f t="shared" si="1"/>
        <v>0.034492553666355556</v>
      </c>
      <c r="F21" s="18">
        <v>53</v>
      </c>
      <c r="G21" s="16">
        <f t="shared" si="2"/>
        <v>0.12667304015296368</v>
      </c>
      <c r="H21" s="306"/>
      <c r="I21" s="196"/>
      <c r="J21" s="196"/>
    </row>
    <row r="22" spans="1:9" ht="15" customHeight="1">
      <c r="A22" t="s">
        <v>24</v>
      </c>
      <c r="B22" s="18">
        <f t="shared" si="3"/>
        <v>49</v>
      </c>
      <c r="C22" s="16">
        <f t="shared" si="0"/>
        <v>0.053771700722077126</v>
      </c>
      <c r="D22" s="18">
        <v>21</v>
      </c>
      <c r="E22" s="16">
        <f t="shared" si="1"/>
        <v>0.04260844864667451</v>
      </c>
      <c r="F22" s="18">
        <v>28</v>
      </c>
      <c r="G22" s="16">
        <f t="shared" si="2"/>
        <v>0.06692160611854683</v>
      </c>
      <c r="H22" s="306"/>
      <c r="I22" s="184"/>
    </row>
    <row r="23" spans="1:9" ht="15" customHeight="1">
      <c r="A23" s="20" t="s">
        <v>25</v>
      </c>
      <c r="B23" s="21">
        <f t="shared" si="3"/>
        <v>15</v>
      </c>
      <c r="C23" s="22">
        <f t="shared" si="0"/>
        <v>0.016460724710839935</v>
      </c>
      <c r="D23" s="21">
        <v>5</v>
      </c>
      <c r="E23" s="22">
        <f t="shared" si="1"/>
        <v>0.010144868725398694</v>
      </c>
      <c r="F23" s="21">
        <v>10</v>
      </c>
      <c r="G23" s="22">
        <f t="shared" si="2"/>
        <v>0.02390057361376673</v>
      </c>
      <c r="H23" s="306"/>
      <c r="I23" s="28"/>
    </row>
    <row r="24" spans="2:13" ht="30" customHeight="1">
      <c r="B24" s="17"/>
      <c r="C24" s="17"/>
      <c r="D24" s="17"/>
      <c r="E24" s="17"/>
      <c r="H24" s="157"/>
      <c r="I24" s="157"/>
      <c r="K24" s="19"/>
      <c r="L24" s="19"/>
      <c r="M24" s="19"/>
    </row>
    <row r="25" spans="8:13" ht="15" customHeight="1">
      <c r="H25" s="157"/>
      <c r="I25" s="157"/>
      <c r="K25" s="25" t="s">
        <v>7</v>
      </c>
      <c r="L25" s="19" t="s">
        <v>1</v>
      </c>
      <c r="M25" s="19" t="s">
        <v>2</v>
      </c>
    </row>
    <row r="26" spans="8:14" ht="15" customHeight="1">
      <c r="H26" s="157"/>
      <c r="I26" s="157"/>
      <c r="K26" s="25" t="s">
        <v>8</v>
      </c>
      <c r="L26" s="30">
        <f aca="true" t="shared" si="4" ref="L26:L44">-$D5</f>
        <v>-2541</v>
      </c>
      <c r="M26" s="30">
        <f aca="true" t="shared" si="5" ref="M26:M44">$F5</f>
        <v>2489</v>
      </c>
      <c r="N26" s="23"/>
    </row>
    <row r="27" spans="8:14" ht="15" customHeight="1">
      <c r="H27" s="157"/>
      <c r="I27" s="157"/>
      <c r="K27" s="25" t="s">
        <v>9</v>
      </c>
      <c r="L27" s="30">
        <f t="shared" si="4"/>
        <v>-2491</v>
      </c>
      <c r="M27" s="30">
        <f t="shared" si="5"/>
        <v>2296</v>
      </c>
      <c r="N27" s="23"/>
    </row>
    <row r="28" spans="8:14" ht="15" customHeight="1">
      <c r="H28" s="157"/>
      <c r="I28" s="157"/>
      <c r="K28" s="25" t="s">
        <v>10</v>
      </c>
      <c r="L28" s="30">
        <f t="shared" si="4"/>
        <v>-2293</v>
      </c>
      <c r="M28" s="30">
        <f t="shared" si="5"/>
        <v>2234</v>
      </c>
      <c r="N28" s="23"/>
    </row>
    <row r="29" spans="8:14" ht="15" customHeight="1">
      <c r="H29" s="157"/>
      <c r="I29" s="157"/>
      <c r="K29" s="25" t="s">
        <v>11</v>
      </c>
      <c r="L29" s="30">
        <f t="shared" si="4"/>
        <v>-2758</v>
      </c>
      <c r="M29" s="30">
        <f t="shared" si="5"/>
        <v>2712</v>
      </c>
      <c r="N29" s="23"/>
    </row>
    <row r="30" spans="8:14" ht="15" customHeight="1">
      <c r="H30" s="157"/>
      <c r="I30" s="157"/>
      <c r="K30" s="27" t="s">
        <v>12</v>
      </c>
      <c r="L30" s="30">
        <f t="shared" si="4"/>
        <v>-4825</v>
      </c>
      <c r="M30" s="30">
        <f t="shared" si="5"/>
        <v>4936</v>
      </c>
      <c r="N30" s="23"/>
    </row>
    <row r="31" spans="11:14" ht="15" customHeight="1">
      <c r="K31" s="27" t="s">
        <v>13</v>
      </c>
      <c r="L31" s="30">
        <f t="shared" si="4"/>
        <v>-7980</v>
      </c>
      <c r="M31" s="30">
        <f t="shared" si="5"/>
        <v>6949</v>
      </c>
      <c r="N31" s="23"/>
    </row>
    <row r="32" spans="11:14" ht="15" customHeight="1">
      <c r="K32" s="27" t="s">
        <v>14</v>
      </c>
      <c r="L32" s="30">
        <f t="shared" si="4"/>
        <v>-8227</v>
      </c>
      <c r="M32" s="30">
        <f t="shared" si="5"/>
        <v>6078</v>
      </c>
      <c r="N32" s="23"/>
    </row>
    <row r="33" spans="11:14" ht="15" customHeight="1">
      <c r="K33" s="27" t="s">
        <v>15</v>
      </c>
      <c r="L33" s="30">
        <f t="shared" si="4"/>
        <v>-7173</v>
      </c>
      <c r="M33" s="30">
        <f t="shared" si="5"/>
        <v>4872</v>
      </c>
      <c r="N33" s="23"/>
    </row>
    <row r="34" spans="11:14" ht="15" customHeight="1">
      <c r="K34" s="27" t="s">
        <v>16</v>
      </c>
      <c r="L34" s="30">
        <f t="shared" si="4"/>
        <v>-4589</v>
      </c>
      <c r="M34" s="30">
        <f t="shared" si="5"/>
        <v>3182</v>
      </c>
      <c r="N34" s="23"/>
    </row>
    <row r="35" spans="11:14" ht="15" customHeight="1">
      <c r="K35" s="27" t="s">
        <v>17</v>
      </c>
      <c r="L35" s="30">
        <f t="shared" si="4"/>
        <v>-2985</v>
      </c>
      <c r="M35" s="30">
        <f t="shared" si="5"/>
        <v>2406</v>
      </c>
      <c r="N35" s="23"/>
    </row>
    <row r="36" spans="8:14" ht="15" customHeight="1">
      <c r="H36" s="17"/>
      <c r="I36" s="17"/>
      <c r="J36" s="17"/>
      <c r="K36" s="27" t="s">
        <v>18</v>
      </c>
      <c r="L36" s="201">
        <f t="shared" si="4"/>
        <v>-1721</v>
      </c>
      <c r="M36" s="30">
        <f t="shared" si="5"/>
        <v>1544</v>
      </c>
      <c r="N36" s="23"/>
    </row>
    <row r="37" spans="8:14" ht="15" customHeight="1">
      <c r="H37" s="17"/>
      <c r="I37" s="17"/>
      <c r="J37" s="17"/>
      <c r="K37" s="27" t="s">
        <v>19</v>
      </c>
      <c r="L37" s="201">
        <f t="shared" si="4"/>
        <v>-827</v>
      </c>
      <c r="M37" s="30">
        <f t="shared" si="5"/>
        <v>950</v>
      </c>
      <c r="N37" s="23"/>
    </row>
    <row r="38" spans="8:14" ht="15" customHeight="1">
      <c r="H38" s="17"/>
      <c r="I38" s="17"/>
      <c r="J38" s="17"/>
      <c r="K38" s="27" t="s">
        <v>20</v>
      </c>
      <c r="L38" s="201">
        <f t="shared" si="4"/>
        <v>-376</v>
      </c>
      <c r="M38" s="30">
        <f t="shared" si="5"/>
        <v>487</v>
      </c>
      <c r="N38" s="23"/>
    </row>
    <row r="39" spans="8:14" ht="15" customHeight="1">
      <c r="H39" s="17"/>
      <c r="I39" s="17"/>
      <c r="J39" s="17"/>
      <c r="K39" s="27" t="s">
        <v>21</v>
      </c>
      <c r="L39" s="201">
        <f t="shared" si="4"/>
        <v>-248</v>
      </c>
      <c r="M39" s="30">
        <f t="shared" si="5"/>
        <v>305</v>
      </c>
      <c r="N39" s="23"/>
    </row>
    <row r="40" spans="8:14" ht="15" customHeight="1">
      <c r="H40" s="17"/>
      <c r="I40" s="17"/>
      <c r="J40" s="17"/>
      <c r="K40" s="27" t="s">
        <v>22</v>
      </c>
      <c r="L40" s="201">
        <f t="shared" si="4"/>
        <v>-143</v>
      </c>
      <c r="M40" s="30">
        <f t="shared" si="5"/>
        <v>206</v>
      </c>
      <c r="N40" s="23"/>
    </row>
    <row r="41" spans="8:14" ht="15" customHeight="1">
      <c r="H41" s="17"/>
      <c r="I41" s="17"/>
      <c r="J41" s="17"/>
      <c r="K41" s="27" t="s">
        <v>23</v>
      </c>
      <c r="L41" s="201">
        <f t="shared" si="4"/>
        <v>-66</v>
      </c>
      <c r="M41" s="30">
        <f t="shared" si="5"/>
        <v>103</v>
      </c>
      <c r="N41" s="23"/>
    </row>
    <row r="42" spans="8:14" ht="15" customHeight="1">
      <c r="H42" s="17"/>
      <c r="I42" s="17"/>
      <c r="J42" s="17"/>
      <c r="K42" s="27" t="s">
        <v>24</v>
      </c>
      <c r="L42" s="201">
        <f t="shared" si="4"/>
        <v>-17</v>
      </c>
      <c r="M42" s="30">
        <f t="shared" si="5"/>
        <v>53</v>
      </c>
      <c r="N42" s="23"/>
    </row>
    <row r="43" spans="8:14" ht="15" customHeight="1">
      <c r="H43" s="17"/>
      <c r="I43" s="17"/>
      <c r="J43" s="17"/>
      <c r="K43" s="28" t="s">
        <v>25</v>
      </c>
      <c r="L43" s="201">
        <f t="shared" si="4"/>
        <v>-21</v>
      </c>
      <c r="M43" s="30">
        <f t="shared" si="5"/>
        <v>28</v>
      </c>
      <c r="N43" s="23"/>
    </row>
    <row r="44" spans="8:13" ht="11.25">
      <c r="H44" s="17"/>
      <c r="I44" s="17"/>
      <c r="J44" s="17"/>
      <c r="K44" s="27"/>
      <c r="L44" s="201">
        <f t="shared" si="4"/>
        <v>-5</v>
      </c>
      <c r="M44" s="30">
        <f t="shared" si="5"/>
        <v>10</v>
      </c>
    </row>
    <row r="45" spans="8:13" ht="11.25">
      <c r="H45" s="17"/>
      <c r="I45" s="17"/>
      <c r="J45" s="17"/>
      <c r="K45" s="1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23"/>
  <dimension ref="A1:I59"/>
  <sheetViews>
    <sheetView zoomScaleSheetLayoutView="100" workbookViewId="0" topLeftCell="A1">
      <selection activeCell="A1" sqref="A1:E1"/>
    </sheetView>
  </sheetViews>
  <sheetFormatPr defaultColWidth="12" defaultRowHeight="11.25"/>
  <cols>
    <col min="1" max="1" width="36.83203125" style="318" customWidth="1"/>
    <col min="2" max="2" width="13.83203125" style="318" customWidth="1"/>
    <col min="3" max="5" width="13.33203125" style="318" customWidth="1"/>
    <col min="6" max="7" width="12" style="318" customWidth="1"/>
    <col min="8" max="8" width="22.66015625" style="318" bestFit="1" customWidth="1"/>
    <col min="9" max="16384" width="12" style="318" customWidth="1"/>
  </cols>
  <sheetData>
    <row r="1" spans="1:5" s="308" customFormat="1" ht="39.75" customHeight="1">
      <c r="A1" s="394" t="s">
        <v>396</v>
      </c>
      <c r="B1" s="394"/>
      <c r="C1" s="394"/>
      <c r="D1" s="394"/>
      <c r="E1" s="394"/>
    </row>
    <row r="2" spans="1:5" s="309" customFormat="1" ht="30" customHeight="1">
      <c r="A2" s="364"/>
      <c r="B2" s="347" t="s">
        <v>341</v>
      </c>
      <c r="C2" s="347" t="s">
        <v>41</v>
      </c>
      <c r="D2" s="347" t="s">
        <v>3</v>
      </c>
      <c r="E2" s="347" t="s">
        <v>42</v>
      </c>
    </row>
    <row r="3" spans="1:5" s="312" customFormat="1" ht="18" customHeight="1">
      <c r="A3" s="310" t="s">
        <v>0</v>
      </c>
      <c r="B3" s="311">
        <f>B4+B44+'46'!B37+'47'!B18+'47'!B47+'47'!B54</f>
        <v>124404</v>
      </c>
      <c r="C3" s="311">
        <f>C4+C44+'46'!C37+'47'!C18+'47'!C47+'47'!C54</f>
        <v>19420</v>
      </c>
      <c r="D3" s="311">
        <f>D4+D44+'46'!D37+'47'!D18+'47'!D47+'47'!D54</f>
        <v>13858</v>
      </c>
      <c r="E3" s="311">
        <f>E4+E44+'46'!E37+'47'!E18+'47'!E47+'47'!E54</f>
        <v>91126</v>
      </c>
    </row>
    <row r="4" spans="1:5" s="315" customFormat="1" ht="15" customHeight="1">
      <c r="A4" s="313" t="s">
        <v>361</v>
      </c>
      <c r="B4" s="314">
        <f aca="true" t="shared" si="0" ref="B4:B50">C4+D4+E4</f>
        <v>59994</v>
      </c>
      <c r="C4" s="314">
        <f>C5+C28</f>
        <v>9027</v>
      </c>
      <c r="D4" s="314">
        <f>D5+D28</f>
        <v>7354</v>
      </c>
      <c r="E4" s="314">
        <f>E5+E28</f>
        <v>43613</v>
      </c>
    </row>
    <row r="5" spans="1:5" ht="15" customHeight="1">
      <c r="A5" s="316" t="s">
        <v>335</v>
      </c>
      <c r="B5" s="332">
        <f t="shared" si="0"/>
        <v>11507</v>
      </c>
      <c r="C5" s="425">
        <f>SUM(C6:C27)</f>
        <v>2567</v>
      </c>
      <c r="D5" s="425">
        <f>SUM(D6:D27)</f>
        <v>1724</v>
      </c>
      <c r="E5" s="425">
        <f>SUM(E6:E27)</f>
        <v>7216</v>
      </c>
    </row>
    <row r="6" spans="1:5" ht="13.5" customHeight="1">
      <c r="A6" s="319" t="s">
        <v>130</v>
      </c>
      <c r="B6" s="317">
        <f t="shared" si="0"/>
        <v>754</v>
      </c>
      <c r="C6" s="317">
        <v>160</v>
      </c>
      <c r="D6" s="320">
        <v>76</v>
      </c>
      <c r="E6" s="320">
        <v>518</v>
      </c>
    </row>
    <row r="7" spans="1:5" ht="13.5" customHeight="1">
      <c r="A7" s="319" t="s">
        <v>131</v>
      </c>
      <c r="B7" s="317">
        <f t="shared" si="0"/>
        <v>50</v>
      </c>
      <c r="C7" s="320">
        <v>16</v>
      </c>
      <c r="D7" s="320">
        <v>2</v>
      </c>
      <c r="E7" s="320">
        <v>32</v>
      </c>
    </row>
    <row r="8" spans="1:5" ht="13.5" customHeight="1">
      <c r="A8" s="319" t="s">
        <v>132</v>
      </c>
      <c r="B8" s="317">
        <f t="shared" si="0"/>
        <v>199</v>
      </c>
      <c r="C8" s="320">
        <v>67</v>
      </c>
      <c r="D8" s="320">
        <v>13</v>
      </c>
      <c r="E8" s="320">
        <v>119</v>
      </c>
    </row>
    <row r="9" spans="1:5" ht="13.5" customHeight="1">
      <c r="A9" s="319" t="s">
        <v>133</v>
      </c>
      <c r="B9" s="317">
        <f t="shared" si="0"/>
        <v>33</v>
      </c>
      <c r="C9" s="320">
        <v>8</v>
      </c>
      <c r="D9" s="320">
        <v>1</v>
      </c>
      <c r="E9" s="320">
        <v>24</v>
      </c>
    </row>
    <row r="10" spans="1:5" ht="13.5" customHeight="1">
      <c r="A10" s="319" t="s">
        <v>134</v>
      </c>
      <c r="B10" s="317">
        <f t="shared" si="0"/>
        <v>21</v>
      </c>
      <c r="C10" s="320">
        <v>5</v>
      </c>
      <c r="D10" s="320">
        <v>3</v>
      </c>
      <c r="E10" s="320">
        <v>13</v>
      </c>
    </row>
    <row r="11" spans="1:5" ht="13.5" customHeight="1">
      <c r="A11" s="319" t="s">
        <v>135</v>
      </c>
      <c r="B11" s="317">
        <f t="shared" si="0"/>
        <v>1541</v>
      </c>
      <c r="C11" s="320">
        <v>435</v>
      </c>
      <c r="D11" s="320">
        <v>117</v>
      </c>
      <c r="E11" s="320">
        <v>989</v>
      </c>
    </row>
    <row r="12" spans="1:9" ht="13.5" customHeight="1">
      <c r="A12" s="319" t="s">
        <v>136</v>
      </c>
      <c r="B12" s="317">
        <f t="shared" si="0"/>
        <v>43</v>
      </c>
      <c r="C12" s="320">
        <v>7</v>
      </c>
      <c r="D12" s="320">
        <v>5</v>
      </c>
      <c r="E12" s="320">
        <v>31</v>
      </c>
      <c r="I12" s="424"/>
    </row>
    <row r="13" spans="1:9" ht="13.5" customHeight="1">
      <c r="A13" s="319" t="s">
        <v>137</v>
      </c>
      <c r="B13" s="317">
        <f t="shared" si="0"/>
        <v>65</v>
      </c>
      <c r="C13" s="320">
        <v>14</v>
      </c>
      <c r="D13" s="320">
        <v>8</v>
      </c>
      <c r="E13" s="320">
        <v>43</v>
      </c>
      <c r="I13" s="424"/>
    </row>
    <row r="14" spans="1:9" ht="13.5" customHeight="1">
      <c r="A14" s="319" t="s">
        <v>138</v>
      </c>
      <c r="B14" s="317">
        <f t="shared" si="0"/>
        <v>1354</v>
      </c>
      <c r="C14" s="320">
        <v>170</v>
      </c>
      <c r="D14" s="320">
        <v>105</v>
      </c>
      <c r="E14" s="320">
        <v>1079</v>
      </c>
      <c r="G14" s="423"/>
      <c r="H14" s="424"/>
      <c r="I14" s="424"/>
    </row>
    <row r="15" spans="1:8" ht="13.5" customHeight="1">
      <c r="A15" s="319" t="s">
        <v>139</v>
      </c>
      <c r="B15" s="317">
        <f t="shared" si="0"/>
        <v>345</v>
      </c>
      <c r="C15" s="320">
        <v>112</v>
      </c>
      <c r="D15" s="320">
        <v>20</v>
      </c>
      <c r="E15" s="320">
        <v>213</v>
      </c>
      <c r="G15" s="423"/>
      <c r="H15" s="424"/>
    </row>
    <row r="16" spans="1:5" ht="13.5" customHeight="1">
      <c r="A16" s="319" t="s">
        <v>140</v>
      </c>
      <c r="B16" s="317">
        <f t="shared" si="0"/>
        <v>3061</v>
      </c>
      <c r="C16" s="320">
        <v>613</v>
      </c>
      <c r="D16" s="320">
        <v>536</v>
      </c>
      <c r="E16" s="320">
        <v>1912</v>
      </c>
    </row>
    <row r="17" spans="1:5" ht="13.5" customHeight="1">
      <c r="A17" s="319" t="s">
        <v>141</v>
      </c>
      <c r="B17" s="317">
        <f t="shared" si="0"/>
        <v>682</v>
      </c>
      <c r="C17" s="320">
        <v>168</v>
      </c>
      <c r="D17" s="320">
        <v>105</v>
      </c>
      <c r="E17" s="320">
        <v>409</v>
      </c>
    </row>
    <row r="18" spans="1:5" ht="13.5" customHeight="1">
      <c r="A18" s="319" t="s">
        <v>142</v>
      </c>
      <c r="B18" s="317">
        <f t="shared" si="0"/>
        <v>62</v>
      </c>
      <c r="C18" s="320">
        <v>3</v>
      </c>
      <c r="D18" s="320">
        <v>6</v>
      </c>
      <c r="E18" s="320">
        <v>53</v>
      </c>
    </row>
    <row r="19" spans="1:5" ht="13.5" customHeight="1">
      <c r="A19" s="319" t="s">
        <v>374</v>
      </c>
      <c r="B19" s="317">
        <f t="shared" si="0"/>
        <v>2</v>
      </c>
      <c r="C19" s="320">
        <v>0</v>
      </c>
      <c r="D19" s="320">
        <v>0</v>
      </c>
      <c r="E19" s="320">
        <v>2</v>
      </c>
    </row>
    <row r="20" spans="1:5" ht="13.5" customHeight="1">
      <c r="A20" s="319" t="s">
        <v>143</v>
      </c>
      <c r="B20" s="317">
        <f t="shared" si="0"/>
        <v>143</v>
      </c>
      <c r="C20" s="320">
        <v>37</v>
      </c>
      <c r="D20" s="317">
        <v>2</v>
      </c>
      <c r="E20" s="320">
        <v>104</v>
      </c>
    </row>
    <row r="21" spans="1:5" ht="13.5" customHeight="1">
      <c r="A21" s="319" t="s">
        <v>144</v>
      </c>
      <c r="B21" s="317">
        <f t="shared" si="0"/>
        <v>30</v>
      </c>
      <c r="C21" s="317">
        <v>1</v>
      </c>
      <c r="D21" s="317">
        <v>0</v>
      </c>
      <c r="E21" s="320">
        <v>29</v>
      </c>
    </row>
    <row r="22" spans="1:5" ht="13.5" customHeight="1">
      <c r="A22" s="319" t="s">
        <v>145</v>
      </c>
      <c r="B22" s="317">
        <f t="shared" si="0"/>
        <v>8</v>
      </c>
      <c r="C22" s="317">
        <v>2</v>
      </c>
      <c r="D22" s="317">
        <v>0</v>
      </c>
      <c r="E22" s="320">
        <v>6</v>
      </c>
    </row>
    <row r="23" spans="1:5" ht="13.5" customHeight="1">
      <c r="A23" s="319" t="s">
        <v>146</v>
      </c>
      <c r="B23" s="317">
        <f t="shared" si="0"/>
        <v>97</v>
      </c>
      <c r="C23" s="317">
        <v>14</v>
      </c>
      <c r="D23" s="317">
        <v>10</v>
      </c>
      <c r="E23" s="320">
        <v>73</v>
      </c>
    </row>
    <row r="24" spans="1:5" ht="13.5" customHeight="1">
      <c r="A24" s="319" t="s">
        <v>147</v>
      </c>
      <c r="B24" s="317">
        <f t="shared" si="0"/>
        <v>42</v>
      </c>
      <c r="C24" s="317">
        <v>11</v>
      </c>
      <c r="D24" s="317">
        <v>13</v>
      </c>
      <c r="E24" s="320">
        <v>18</v>
      </c>
    </row>
    <row r="25" spans="1:5" ht="13.5" customHeight="1">
      <c r="A25" s="319" t="s">
        <v>148</v>
      </c>
      <c r="B25" s="317">
        <f t="shared" si="0"/>
        <v>421</v>
      </c>
      <c r="C25" s="317">
        <v>268</v>
      </c>
      <c r="D25" s="317">
        <v>12</v>
      </c>
      <c r="E25" s="320">
        <v>141</v>
      </c>
    </row>
    <row r="26" spans="1:8" ht="13.5" customHeight="1">
      <c r="A26" s="319" t="s">
        <v>150</v>
      </c>
      <c r="B26" s="317">
        <f t="shared" si="0"/>
        <v>2415</v>
      </c>
      <c r="C26" s="317">
        <v>437</v>
      </c>
      <c r="D26" s="317">
        <v>647</v>
      </c>
      <c r="E26" s="320">
        <v>1331</v>
      </c>
      <c r="G26" s="423"/>
      <c r="H26" s="424"/>
    </row>
    <row r="27" spans="1:9" ht="13.5" customHeight="1">
      <c r="A27" s="319" t="s">
        <v>151</v>
      </c>
      <c r="B27" s="317">
        <f t="shared" si="0"/>
        <v>139</v>
      </c>
      <c r="C27" s="317">
        <v>19</v>
      </c>
      <c r="D27" s="317">
        <v>43</v>
      </c>
      <c r="E27" s="320">
        <v>77</v>
      </c>
      <c r="G27" s="423"/>
      <c r="H27" s="424"/>
      <c r="I27" s="424"/>
    </row>
    <row r="28" spans="1:5" ht="15" customHeight="1">
      <c r="A28" s="321" t="s">
        <v>152</v>
      </c>
      <c r="B28" s="425">
        <f t="shared" si="0"/>
        <v>48487</v>
      </c>
      <c r="C28" s="425">
        <f>SUM(C29:C43)</f>
        <v>6460</v>
      </c>
      <c r="D28" s="425">
        <f>SUM(D29:D43)</f>
        <v>5630</v>
      </c>
      <c r="E28" s="425">
        <f>SUM(E29:E43)</f>
        <v>36397</v>
      </c>
    </row>
    <row r="29" spans="1:5" ht="13.5" customHeight="1">
      <c r="A29" s="319" t="s">
        <v>247</v>
      </c>
      <c r="B29" s="320">
        <f t="shared" si="0"/>
        <v>46</v>
      </c>
      <c r="C29" s="320">
        <v>4</v>
      </c>
      <c r="D29" s="320">
        <v>10</v>
      </c>
      <c r="E29" s="320">
        <v>32</v>
      </c>
    </row>
    <row r="30" spans="1:5" ht="13.5" customHeight="1">
      <c r="A30" s="319" t="s">
        <v>248</v>
      </c>
      <c r="B30" s="320">
        <f t="shared" si="0"/>
        <v>10</v>
      </c>
      <c r="C30" s="320">
        <v>4</v>
      </c>
      <c r="D30" s="320">
        <v>0</v>
      </c>
      <c r="E30" s="320">
        <v>6</v>
      </c>
    </row>
    <row r="31" spans="1:5" ht="13.5" customHeight="1">
      <c r="A31" s="319" t="s">
        <v>153</v>
      </c>
      <c r="B31" s="320">
        <f t="shared" si="0"/>
        <v>115</v>
      </c>
      <c r="C31" s="320">
        <v>45</v>
      </c>
      <c r="D31" s="320">
        <v>2</v>
      </c>
      <c r="E31" s="320">
        <v>68</v>
      </c>
    </row>
    <row r="32" spans="1:5" ht="13.5" customHeight="1">
      <c r="A32" s="319" t="s">
        <v>154</v>
      </c>
      <c r="B32" s="320">
        <f t="shared" si="0"/>
        <v>98</v>
      </c>
      <c r="C32" s="320">
        <v>18</v>
      </c>
      <c r="D32" s="320">
        <v>4</v>
      </c>
      <c r="E32" s="320">
        <v>76</v>
      </c>
    </row>
    <row r="33" spans="1:5" ht="13.5" customHeight="1">
      <c r="A33" s="319" t="s">
        <v>155</v>
      </c>
      <c r="B33" s="320">
        <f t="shared" si="0"/>
        <v>59</v>
      </c>
      <c r="C33" s="320">
        <v>0</v>
      </c>
      <c r="D33" s="320">
        <v>5</v>
      </c>
      <c r="E33" s="320">
        <v>54</v>
      </c>
    </row>
    <row r="34" spans="1:5" ht="13.5" customHeight="1">
      <c r="A34" s="319" t="s">
        <v>156</v>
      </c>
      <c r="B34" s="320">
        <f t="shared" si="0"/>
        <v>4266</v>
      </c>
      <c r="C34" s="320">
        <v>1385</v>
      </c>
      <c r="D34" s="320">
        <v>329</v>
      </c>
      <c r="E34" s="320">
        <v>2552</v>
      </c>
    </row>
    <row r="35" spans="1:5" ht="13.5" customHeight="1">
      <c r="A35" s="319" t="s">
        <v>249</v>
      </c>
      <c r="B35" s="320">
        <f t="shared" si="0"/>
        <v>23</v>
      </c>
      <c r="C35" s="320">
        <v>1</v>
      </c>
      <c r="D35" s="320">
        <v>3</v>
      </c>
      <c r="E35" s="320">
        <v>19</v>
      </c>
    </row>
    <row r="36" spans="1:9" ht="13.5" customHeight="1">
      <c r="A36" s="319" t="s">
        <v>277</v>
      </c>
      <c r="B36" s="320">
        <f t="shared" si="0"/>
        <v>42</v>
      </c>
      <c r="C36" s="320">
        <v>6</v>
      </c>
      <c r="D36" s="320">
        <v>0</v>
      </c>
      <c r="E36" s="320">
        <v>36</v>
      </c>
      <c r="G36" s="423"/>
      <c r="H36" s="424"/>
      <c r="I36" s="424"/>
    </row>
    <row r="37" spans="1:5" ht="13.5" customHeight="1">
      <c r="A37" s="319" t="s">
        <v>157</v>
      </c>
      <c r="B37" s="320">
        <f t="shared" si="0"/>
        <v>287</v>
      </c>
      <c r="C37" s="320">
        <v>19</v>
      </c>
      <c r="D37" s="320">
        <v>41</v>
      </c>
      <c r="E37" s="320">
        <v>227</v>
      </c>
    </row>
    <row r="38" spans="1:5" ht="13.5" customHeight="1">
      <c r="A38" s="319" t="s">
        <v>278</v>
      </c>
      <c r="B38" s="320">
        <f t="shared" si="0"/>
        <v>24</v>
      </c>
      <c r="C38" s="320">
        <v>1</v>
      </c>
      <c r="D38" s="320">
        <v>0</v>
      </c>
      <c r="E38" s="320">
        <v>23</v>
      </c>
    </row>
    <row r="39" spans="1:5" ht="13.5" customHeight="1">
      <c r="A39" s="319" t="s">
        <v>158</v>
      </c>
      <c r="B39" s="320">
        <f t="shared" si="0"/>
        <v>41090</v>
      </c>
      <c r="C39" s="320">
        <v>4405</v>
      </c>
      <c r="D39" s="320">
        <v>5053</v>
      </c>
      <c r="E39" s="320">
        <v>31632</v>
      </c>
    </row>
    <row r="40" spans="1:5" ht="13.5" customHeight="1">
      <c r="A40" s="319" t="s">
        <v>159</v>
      </c>
      <c r="B40" s="320">
        <f t="shared" si="0"/>
        <v>611</v>
      </c>
      <c r="C40" s="320">
        <v>85</v>
      </c>
      <c r="D40" s="320">
        <v>19</v>
      </c>
      <c r="E40" s="320">
        <v>507</v>
      </c>
    </row>
    <row r="41" spans="1:5" ht="13.5" customHeight="1">
      <c r="A41" s="319" t="s">
        <v>160</v>
      </c>
      <c r="B41" s="320">
        <f t="shared" si="0"/>
        <v>75</v>
      </c>
      <c r="C41" s="320">
        <v>24</v>
      </c>
      <c r="D41" s="320">
        <v>9</v>
      </c>
      <c r="E41" s="320">
        <v>42</v>
      </c>
    </row>
    <row r="42" spans="1:5" ht="13.5" customHeight="1">
      <c r="A42" s="319" t="s">
        <v>161</v>
      </c>
      <c r="B42" s="320">
        <f t="shared" si="0"/>
        <v>1692</v>
      </c>
      <c r="C42" s="320">
        <v>451</v>
      </c>
      <c r="D42" s="320">
        <v>151</v>
      </c>
      <c r="E42" s="320">
        <v>1090</v>
      </c>
    </row>
    <row r="43" spans="1:5" ht="13.5" customHeight="1">
      <c r="A43" s="319" t="s">
        <v>162</v>
      </c>
      <c r="B43" s="320">
        <f t="shared" si="0"/>
        <v>49</v>
      </c>
      <c r="C43" s="320">
        <v>12</v>
      </c>
      <c r="D43" s="320">
        <v>4</v>
      </c>
      <c r="E43" s="320">
        <v>33</v>
      </c>
    </row>
    <row r="44" spans="1:5" s="315" customFormat="1" ht="15" customHeight="1">
      <c r="A44" s="322" t="s">
        <v>362</v>
      </c>
      <c r="B44" s="314">
        <f t="shared" si="0"/>
        <v>27680</v>
      </c>
      <c r="C44" s="314">
        <f>C45+'46'!C4</f>
        <v>5650</v>
      </c>
      <c r="D44" s="314">
        <f>D45+'46'!D4</f>
        <v>3320</v>
      </c>
      <c r="E44" s="314">
        <f>E45+'46'!E4</f>
        <v>18710</v>
      </c>
    </row>
    <row r="45" spans="1:5" s="324" customFormat="1" ht="15" customHeight="1">
      <c r="A45" s="321" t="s">
        <v>164</v>
      </c>
      <c r="B45" s="332">
        <f t="shared" si="0"/>
        <v>17156</v>
      </c>
      <c r="C45" s="425">
        <f>SUM(C46:C50)</f>
        <v>3436</v>
      </c>
      <c r="D45" s="425">
        <f>SUM(D46:D50)</f>
        <v>3162</v>
      </c>
      <c r="E45" s="425">
        <f>SUM(E46:E50)</f>
        <v>10558</v>
      </c>
    </row>
    <row r="46" spans="1:5" ht="13.5" customHeight="1">
      <c r="A46" s="319" t="s">
        <v>165</v>
      </c>
      <c r="B46" s="317">
        <f t="shared" si="0"/>
        <v>4026</v>
      </c>
      <c r="C46" s="323">
        <v>690</v>
      </c>
      <c r="D46" s="320">
        <v>187</v>
      </c>
      <c r="E46" s="320">
        <v>3149</v>
      </c>
    </row>
    <row r="47" spans="1:5" ht="13.5" customHeight="1">
      <c r="A47" s="319" t="s">
        <v>166</v>
      </c>
      <c r="B47" s="317">
        <f t="shared" si="0"/>
        <v>5</v>
      </c>
      <c r="C47" s="320">
        <v>0</v>
      </c>
      <c r="D47" s="320">
        <v>0</v>
      </c>
      <c r="E47" s="320">
        <v>5</v>
      </c>
    </row>
    <row r="48" spans="1:8" ht="13.5" customHeight="1">
      <c r="A48" s="319" t="s">
        <v>167</v>
      </c>
      <c r="B48" s="317">
        <f t="shared" si="0"/>
        <v>12724</v>
      </c>
      <c r="C48" s="320">
        <v>2629</v>
      </c>
      <c r="D48" s="320">
        <v>2969</v>
      </c>
      <c r="E48" s="320">
        <v>7126</v>
      </c>
      <c r="G48" s="423"/>
      <c r="H48" s="424"/>
    </row>
    <row r="49" spans="1:5" ht="13.5" customHeight="1">
      <c r="A49" s="319" t="s">
        <v>168</v>
      </c>
      <c r="B49" s="317">
        <f t="shared" si="0"/>
        <v>329</v>
      </c>
      <c r="C49" s="320">
        <v>111</v>
      </c>
      <c r="D49" s="320">
        <v>3</v>
      </c>
      <c r="E49" s="320">
        <v>215</v>
      </c>
    </row>
    <row r="50" spans="1:5" s="324" customFormat="1" ht="13.5" customHeight="1">
      <c r="A50" s="325" t="s">
        <v>169</v>
      </c>
      <c r="B50" s="326">
        <f t="shared" si="0"/>
        <v>72</v>
      </c>
      <c r="C50" s="339">
        <v>6</v>
      </c>
      <c r="D50" s="326">
        <v>3</v>
      </c>
      <c r="E50" s="326">
        <v>63</v>
      </c>
    </row>
    <row r="51" spans="1:5" ht="7.5" customHeight="1">
      <c r="A51" s="328"/>
      <c r="B51" s="323"/>
      <c r="C51" s="323"/>
      <c r="D51" s="323"/>
      <c r="E51" s="329" t="s">
        <v>78</v>
      </c>
    </row>
    <row r="52" ht="15" customHeight="1"/>
    <row r="53" spans="1:5" s="312" customFormat="1" ht="15" customHeight="1">
      <c r="A53" s="328"/>
      <c r="B53" s="323"/>
      <c r="C53" s="323"/>
      <c r="D53" s="323"/>
      <c r="E53" s="323"/>
    </row>
    <row r="54" spans="1:5" ht="15" customHeight="1">
      <c r="A54" s="330"/>
      <c r="B54" s="323"/>
      <c r="C54" s="323"/>
      <c r="D54" s="323"/>
      <c r="E54" s="323"/>
    </row>
    <row r="55" spans="1:5" ht="15" customHeight="1">
      <c r="A55" s="316"/>
      <c r="B55" s="317"/>
      <c r="C55" s="317"/>
      <c r="D55" s="317"/>
      <c r="E55" s="317"/>
    </row>
    <row r="56" spans="1:5" ht="15" customHeight="1">
      <c r="A56" s="331"/>
      <c r="B56" s="332"/>
      <c r="C56" s="332"/>
      <c r="D56" s="332"/>
      <c r="E56" s="332"/>
    </row>
    <row r="57" spans="1:5" ht="15" customHeight="1">
      <c r="A57" s="331"/>
      <c r="B57" s="323"/>
      <c r="C57" s="323"/>
      <c r="D57" s="323"/>
      <c r="E57" s="323"/>
    </row>
    <row r="58" spans="1:5" ht="15" customHeight="1">
      <c r="A58" s="330"/>
      <c r="B58" s="323"/>
      <c r="C58" s="323"/>
      <c r="D58" s="323"/>
      <c r="E58" s="323"/>
    </row>
    <row r="59" spans="2:5" ht="11.25">
      <c r="B59" s="330"/>
      <c r="C59" s="330"/>
      <c r="D59" s="330"/>
      <c r="E59" s="330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&amp;R&amp;9&amp;P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24"/>
  <dimension ref="A1:L451"/>
  <sheetViews>
    <sheetView zoomScaleSheetLayoutView="100" workbookViewId="0" topLeftCell="A1">
      <selection activeCell="A1" sqref="A1:E1"/>
    </sheetView>
  </sheetViews>
  <sheetFormatPr defaultColWidth="12" defaultRowHeight="11.25"/>
  <cols>
    <col min="1" max="1" width="36.83203125" style="318" customWidth="1"/>
    <col min="2" max="2" width="13.83203125" style="318" customWidth="1"/>
    <col min="3" max="4" width="13.33203125" style="318" customWidth="1"/>
    <col min="5" max="5" width="13.33203125" style="320" customWidth="1"/>
    <col min="6" max="6" width="7.33203125" style="318" customWidth="1"/>
    <col min="7" max="7" width="5.83203125" style="318" bestFit="1" customWidth="1"/>
    <col min="8" max="8" width="9" style="318" bestFit="1" customWidth="1"/>
    <col min="9" max="9" width="18.66015625" style="318" bestFit="1" customWidth="1"/>
    <col min="10" max="10" width="24.5" style="318" bestFit="1" customWidth="1"/>
    <col min="11" max="16384" width="12" style="318" customWidth="1"/>
  </cols>
  <sheetData>
    <row r="1" spans="1:5" s="308" customFormat="1" ht="39.75" customHeight="1">
      <c r="A1" s="395" t="s">
        <v>396</v>
      </c>
      <c r="B1" s="395"/>
      <c r="C1" s="395"/>
      <c r="D1" s="395"/>
      <c r="E1" s="395"/>
    </row>
    <row r="2" spans="1:5" s="336" customFormat="1" ht="9" customHeight="1">
      <c r="A2" s="333"/>
      <c r="B2" s="334"/>
      <c r="C2" s="334"/>
      <c r="D2" s="334"/>
      <c r="E2" s="335" t="s">
        <v>79</v>
      </c>
    </row>
    <row r="3" spans="1:5" s="337" customFormat="1" ht="30" customHeight="1">
      <c r="A3" s="365"/>
      <c r="B3" s="347" t="s">
        <v>341</v>
      </c>
      <c r="C3" s="347" t="s">
        <v>41</v>
      </c>
      <c r="D3" s="347" t="s">
        <v>3</v>
      </c>
      <c r="E3" s="347" t="s">
        <v>42</v>
      </c>
    </row>
    <row r="4" spans="1:12" s="327" customFormat="1" ht="15" customHeight="1">
      <c r="A4" s="316" t="s">
        <v>170</v>
      </c>
      <c r="B4" s="426">
        <f aca="true" t="shared" si="0" ref="B4:B48">C4+D4+E4</f>
        <v>10524</v>
      </c>
      <c r="C4" s="427">
        <f>SUM(C5:C36)</f>
        <v>2214</v>
      </c>
      <c r="D4" s="427">
        <f>SUM(D5:D36)</f>
        <v>158</v>
      </c>
      <c r="E4" s="427">
        <f>SUM(E5:E36)</f>
        <v>8152</v>
      </c>
      <c r="K4" s="337"/>
      <c r="L4" s="337"/>
    </row>
    <row r="5" spans="1:12" ht="13.5" customHeight="1">
      <c r="A5" s="319" t="s">
        <v>171</v>
      </c>
      <c r="B5" s="320">
        <f t="shared" si="0"/>
        <v>81</v>
      </c>
      <c r="C5" s="320">
        <v>7</v>
      </c>
      <c r="D5" s="320">
        <v>0</v>
      </c>
      <c r="E5" s="320">
        <v>74</v>
      </c>
      <c r="K5" s="424"/>
      <c r="L5" s="424"/>
    </row>
    <row r="6" spans="1:12" ht="13.5" customHeight="1">
      <c r="A6" s="319" t="s">
        <v>257</v>
      </c>
      <c r="B6" s="320">
        <f t="shared" si="0"/>
        <v>5</v>
      </c>
      <c r="C6" s="320">
        <v>1</v>
      </c>
      <c r="D6" s="320">
        <v>0</v>
      </c>
      <c r="E6" s="320">
        <v>4</v>
      </c>
      <c r="K6" s="424"/>
      <c r="L6" s="424"/>
    </row>
    <row r="7" spans="1:12" ht="13.5" customHeight="1">
      <c r="A7" s="319" t="s">
        <v>172</v>
      </c>
      <c r="B7" s="320">
        <f t="shared" si="0"/>
        <v>81</v>
      </c>
      <c r="C7" s="320">
        <v>54</v>
      </c>
      <c r="D7" s="320">
        <v>0</v>
      </c>
      <c r="E7" s="320">
        <v>27</v>
      </c>
      <c r="K7" s="424"/>
      <c r="L7" s="424"/>
    </row>
    <row r="8" spans="1:12" ht="13.5" customHeight="1">
      <c r="A8" s="319" t="s">
        <v>279</v>
      </c>
      <c r="B8" s="320">
        <f t="shared" si="0"/>
        <v>1</v>
      </c>
      <c r="C8" s="320">
        <v>0</v>
      </c>
      <c r="D8" s="320">
        <v>0</v>
      </c>
      <c r="E8" s="320">
        <v>1</v>
      </c>
      <c r="K8" s="424"/>
      <c r="L8" s="424"/>
    </row>
    <row r="9" spans="1:12" ht="13.5" customHeight="1">
      <c r="A9" s="319" t="s">
        <v>173</v>
      </c>
      <c r="B9" s="320">
        <f t="shared" si="0"/>
        <v>467</v>
      </c>
      <c r="C9" s="320">
        <v>21</v>
      </c>
      <c r="D9" s="320">
        <v>40</v>
      </c>
      <c r="E9" s="320">
        <v>406</v>
      </c>
      <c r="K9" s="424"/>
      <c r="L9" s="424"/>
    </row>
    <row r="10" spans="1:12" ht="13.5" customHeight="1">
      <c r="A10" s="319" t="s">
        <v>174</v>
      </c>
      <c r="B10" s="320">
        <f t="shared" si="0"/>
        <v>178</v>
      </c>
      <c r="C10" s="320">
        <v>6</v>
      </c>
      <c r="D10" s="320">
        <v>5</v>
      </c>
      <c r="E10" s="320">
        <v>167</v>
      </c>
      <c r="K10" s="424"/>
      <c r="L10" s="424"/>
    </row>
    <row r="11" spans="1:12" ht="13.5" customHeight="1">
      <c r="A11" s="319" t="s">
        <v>280</v>
      </c>
      <c r="B11" s="320">
        <f t="shared" si="0"/>
        <v>2</v>
      </c>
      <c r="C11" s="320">
        <v>0</v>
      </c>
      <c r="D11" s="320">
        <v>0</v>
      </c>
      <c r="E11" s="320">
        <v>2</v>
      </c>
      <c r="H11" s="423"/>
      <c r="I11" s="424"/>
      <c r="J11" s="424"/>
      <c r="K11" s="424"/>
      <c r="L11" s="424"/>
    </row>
    <row r="12" spans="1:12" ht="13.5" customHeight="1">
      <c r="A12" s="319" t="s">
        <v>175</v>
      </c>
      <c r="B12" s="320">
        <f t="shared" si="0"/>
        <v>44</v>
      </c>
      <c r="C12" s="320">
        <v>0</v>
      </c>
      <c r="D12" s="320">
        <v>0</v>
      </c>
      <c r="E12" s="320">
        <v>44</v>
      </c>
      <c r="H12" s="423"/>
      <c r="I12" s="424"/>
      <c r="J12" s="424"/>
      <c r="K12" s="424"/>
      <c r="L12" s="424"/>
    </row>
    <row r="13" spans="1:12" ht="13.5" customHeight="1">
      <c r="A13" s="319" t="s">
        <v>176</v>
      </c>
      <c r="B13" s="320">
        <f t="shared" si="0"/>
        <v>86</v>
      </c>
      <c r="C13" s="320">
        <v>38</v>
      </c>
      <c r="D13" s="320">
        <v>0</v>
      </c>
      <c r="E13" s="320">
        <v>48</v>
      </c>
      <c r="H13" s="423"/>
      <c r="I13" s="424"/>
      <c r="J13" s="424"/>
      <c r="K13" s="424"/>
      <c r="L13" s="424"/>
    </row>
    <row r="14" spans="1:12" ht="13.5" customHeight="1">
      <c r="A14" s="319" t="s">
        <v>177</v>
      </c>
      <c r="B14" s="320">
        <f t="shared" si="0"/>
        <v>172</v>
      </c>
      <c r="C14" s="320">
        <v>0</v>
      </c>
      <c r="D14" s="320">
        <v>0</v>
      </c>
      <c r="E14" s="320">
        <v>172</v>
      </c>
      <c r="H14" s="423"/>
      <c r="I14" s="424"/>
      <c r="J14" s="424"/>
      <c r="K14" s="424"/>
      <c r="L14" s="424"/>
    </row>
    <row r="15" spans="1:12" ht="13.5" customHeight="1">
      <c r="A15" s="319" t="s">
        <v>281</v>
      </c>
      <c r="B15" s="320">
        <f t="shared" si="0"/>
        <v>4</v>
      </c>
      <c r="C15" s="320">
        <v>0</v>
      </c>
      <c r="D15" s="320">
        <v>0</v>
      </c>
      <c r="E15" s="320">
        <v>4</v>
      </c>
      <c r="H15" s="423"/>
      <c r="I15" s="424"/>
      <c r="J15" s="424"/>
      <c r="K15" s="424"/>
      <c r="L15" s="424"/>
    </row>
    <row r="16" spans="1:12" ht="13.5" customHeight="1">
      <c r="A16" s="319" t="s">
        <v>259</v>
      </c>
      <c r="B16" s="320">
        <f t="shared" si="0"/>
        <v>11</v>
      </c>
      <c r="C16" s="320">
        <v>0</v>
      </c>
      <c r="D16" s="320">
        <v>0</v>
      </c>
      <c r="E16" s="320">
        <v>11</v>
      </c>
      <c r="H16" s="423"/>
      <c r="I16" s="424"/>
      <c r="J16" s="424"/>
      <c r="K16" s="424"/>
      <c r="L16" s="424"/>
    </row>
    <row r="17" spans="1:12" ht="13.5" customHeight="1">
      <c r="A17" s="319" t="s">
        <v>178</v>
      </c>
      <c r="B17" s="320">
        <f t="shared" si="0"/>
        <v>1874</v>
      </c>
      <c r="C17" s="320">
        <v>579</v>
      </c>
      <c r="D17" s="320">
        <v>43</v>
      </c>
      <c r="E17" s="320">
        <v>1252</v>
      </c>
      <c r="H17" s="423"/>
      <c r="I17" s="424"/>
      <c r="J17" s="424"/>
      <c r="K17" s="424"/>
      <c r="L17" s="424"/>
    </row>
    <row r="18" spans="1:12" ht="13.5" customHeight="1">
      <c r="A18" s="319" t="s">
        <v>179</v>
      </c>
      <c r="B18" s="320">
        <f t="shared" si="0"/>
        <v>1540</v>
      </c>
      <c r="C18" s="320">
        <v>65</v>
      </c>
      <c r="D18" s="320">
        <v>20</v>
      </c>
      <c r="E18" s="320">
        <v>1455</v>
      </c>
      <c r="H18" s="423"/>
      <c r="I18" s="424"/>
      <c r="J18" s="424"/>
      <c r="K18" s="424"/>
      <c r="L18" s="424"/>
    </row>
    <row r="19" spans="1:12" ht="13.5" customHeight="1">
      <c r="A19" s="319" t="s">
        <v>180</v>
      </c>
      <c r="B19" s="320">
        <f t="shared" si="0"/>
        <v>923</v>
      </c>
      <c r="C19" s="320">
        <v>228</v>
      </c>
      <c r="D19" s="320">
        <v>2</v>
      </c>
      <c r="E19" s="320">
        <v>693</v>
      </c>
      <c r="H19" s="423"/>
      <c r="I19" s="424"/>
      <c r="J19" s="424"/>
      <c r="K19" s="424"/>
      <c r="L19" s="424"/>
    </row>
    <row r="20" spans="1:12" ht="13.5" customHeight="1">
      <c r="A20" s="319" t="s">
        <v>181</v>
      </c>
      <c r="B20" s="320">
        <f t="shared" si="0"/>
        <v>91</v>
      </c>
      <c r="C20" s="320">
        <v>15</v>
      </c>
      <c r="D20" s="320">
        <v>2</v>
      </c>
      <c r="E20" s="320">
        <v>74</v>
      </c>
      <c r="H20" s="423"/>
      <c r="I20" s="424"/>
      <c r="J20" s="424"/>
      <c r="K20" s="424"/>
      <c r="L20" s="424"/>
    </row>
    <row r="21" spans="1:12" ht="13.5" customHeight="1">
      <c r="A21" s="319" t="s">
        <v>182</v>
      </c>
      <c r="B21" s="320">
        <f t="shared" si="0"/>
        <v>723</v>
      </c>
      <c r="C21" s="320">
        <v>20</v>
      </c>
      <c r="D21" s="320">
        <v>0</v>
      </c>
      <c r="E21" s="320">
        <v>703</v>
      </c>
      <c r="H21" s="423"/>
      <c r="I21" s="424"/>
      <c r="J21" s="424"/>
      <c r="K21" s="424"/>
      <c r="L21" s="424"/>
    </row>
    <row r="22" spans="1:12" ht="13.5" customHeight="1">
      <c r="A22" s="319" t="s">
        <v>260</v>
      </c>
      <c r="B22" s="320">
        <f t="shared" si="0"/>
        <v>18</v>
      </c>
      <c r="C22" s="320">
        <v>13</v>
      </c>
      <c r="D22" s="320">
        <v>0</v>
      </c>
      <c r="E22" s="320">
        <v>5</v>
      </c>
      <c r="H22" s="423"/>
      <c r="I22" s="424"/>
      <c r="J22" s="424"/>
      <c r="K22" s="424"/>
      <c r="L22" s="424"/>
    </row>
    <row r="23" spans="1:12" ht="13.5" customHeight="1">
      <c r="A23" s="319" t="s">
        <v>183</v>
      </c>
      <c r="B23" s="320">
        <f t="shared" si="0"/>
        <v>29</v>
      </c>
      <c r="C23" s="320">
        <v>7</v>
      </c>
      <c r="D23" s="320">
        <v>0</v>
      </c>
      <c r="E23" s="320">
        <v>22</v>
      </c>
      <c r="H23" s="423"/>
      <c r="I23" s="424"/>
      <c r="J23" s="424"/>
      <c r="K23" s="424"/>
      <c r="L23" s="424"/>
    </row>
    <row r="24" spans="1:12" ht="13.5" customHeight="1">
      <c r="A24" s="319" t="s">
        <v>184</v>
      </c>
      <c r="B24" s="320">
        <f t="shared" si="0"/>
        <v>1130</v>
      </c>
      <c r="C24" s="320">
        <v>708</v>
      </c>
      <c r="D24" s="320">
        <v>14</v>
      </c>
      <c r="E24" s="320">
        <v>408</v>
      </c>
      <c r="H24" s="423"/>
      <c r="I24" s="424"/>
      <c r="J24" s="424"/>
      <c r="K24" s="424"/>
      <c r="L24" s="424"/>
    </row>
    <row r="25" spans="1:12" ht="13.5" customHeight="1">
      <c r="A25" s="319" t="s">
        <v>283</v>
      </c>
      <c r="B25" s="320">
        <f t="shared" si="0"/>
        <v>2</v>
      </c>
      <c r="C25" s="320">
        <v>0</v>
      </c>
      <c r="D25" s="320">
        <v>0</v>
      </c>
      <c r="E25" s="320">
        <v>2</v>
      </c>
      <c r="H25" s="423"/>
      <c r="I25" s="424"/>
      <c r="J25" s="424"/>
      <c r="K25" s="424"/>
      <c r="L25" s="424"/>
    </row>
    <row r="26" spans="1:12" ht="13.5" customHeight="1">
      <c r="A26" s="319" t="s">
        <v>261</v>
      </c>
      <c r="B26" s="320">
        <f t="shared" si="0"/>
        <v>17</v>
      </c>
      <c r="C26" s="320">
        <v>9</v>
      </c>
      <c r="D26" s="320">
        <v>0</v>
      </c>
      <c r="E26" s="320">
        <v>8</v>
      </c>
      <c r="H26" s="423"/>
      <c r="I26" s="424"/>
      <c r="J26" s="424"/>
      <c r="K26" s="424"/>
      <c r="L26" s="424"/>
    </row>
    <row r="27" spans="1:12" ht="13.5" customHeight="1">
      <c r="A27" s="319" t="s">
        <v>185</v>
      </c>
      <c r="B27" s="320">
        <f t="shared" si="0"/>
        <v>686</v>
      </c>
      <c r="C27" s="320">
        <v>80</v>
      </c>
      <c r="D27" s="320">
        <v>2</v>
      </c>
      <c r="E27" s="320">
        <v>604</v>
      </c>
      <c r="H27" s="423"/>
      <c r="I27" s="424"/>
      <c r="J27" s="424"/>
      <c r="K27" s="424"/>
      <c r="L27" s="424"/>
    </row>
    <row r="28" spans="1:12" ht="13.5" customHeight="1">
      <c r="A28" s="319" t="s">
        <v>186</v>
      </c>
      <c r="B28" s="320">
        <f t="shared" si="0"/>
        <v>92</v>
      </c>
      <c r="C28" s="320">
        <v>0</v>
      </c>
      <c r="D28" s="320">
        <v>0</v>
      </c>
      <c r="E28" s="320">
        <v>92</v>
      </c>
      <c r="H28" s="423"/>
      <c r="I28" s="424"/>
      <c r="J28" s="424"/>
      <c r="K28" s="424"/>
      <c r="L28" s="424"/>
    </row>
    <row r="29" spans="1:12" ht="13.5" customHeight="1">
      <c r="A29" s="319" t="s">
        <v>273</v>
      </c>
      <c r="B29" s="320">
        <f t="shared" si="0"/>
        <v>5</v>
      </c>
      <c r="C29" s="320">
        <v>1</v>
      </c>
      <c r="D29" s="320">
        <v>0</v>
      </c>
      <c r="E29" s="320">
        <v>4</v>
      </c>
      <c r="H29" s="423"/>
      <c r="I29" s="424"/>
      <c r="J29" s="424"/>
      <c r="K29" s="424"/>
      <c r="L29" s="424"/>
    </row>
    <row r="30" spans="1:12" ht="13.5" customHeight="1">
      <c r="A30" s="319" t="s">
        <v>274</v>
      </c>
      <c r="B30" s="320">
        <f t="shared" si="0"/>
        <v>3</v>
      </c>
      <c r="C30" s="320">
        <v>1</v>
      </c>
      <c r="D30" s="320">
        <v>1</v>
      </c>
      <c r="E30" s="320">
        <v>1</v>
      </c>
      <c r="H30" s="423"/>
      <c r="I30" s="424"/>
      <c r="J30" s="424"/>
      <c r="K30" s="424"/>
      <c r="L30" s="424"/>
    </row>
    <row r="31" spans="1:12" ht="13.5" customHeight="1">
      <c r="A31" s="319" t="s">
        <v>187</v>
      </c>
      <c r="B31" s="320">
        <f t="shared" si="0"/>
        <v>2191</v>
      </c>
      <c r="C31" s="320">
        <v>354</v>
      </c>
      <c r="D31" s="320">
        <v>29</v>
      </c>
      <c r="E31" s="320">
        <v>1808</v>
      </c>
      <c r="H31" s="423"/>
      <c r="I31" s="424"/>
      <c r="J31" s="424"/>
      <c r="K31" s="424"/>
      <c r="L31" s="424"/>
    </row>
    <row r="32" spans="1:12" ht="13.5" customHeight="1">
      <c r="A32" s="319" t="s">
        <v>188</v>
      </c>
      <c r="B32" s="320">
        <f t="shared" si="0"/>
        <v>22</v>
      </c>
      <c r="C32" s="320">
        <v>6</v>
      </c>
      <c r="D32" s="320">
        <v>0</v>
      </c>
      <c r="E32" s="320">
        <v>16</v>
      </c>
      <c r="H32" s="423"/>
      <c r="I32" s="424"/>
      <c r="J32" s="424"/>
      <c r="K32" s="424"/>
      <c r="L32" s="424"/>
    </row>
    <row r="33" spans="1:12" ht="13.5" customHeight="1">
      <c r="A33" s="319" t="s">
        <v>262</v>
      </c>
      <c r="B33" s="320">
        <f t="shared" si="0"/>
        <v>7</v>
      </c>
      <c r="C33" s="320">
        <v>1</v>
      </c>
      <c r="D33" s="320">
        <v>0</v>
      </c>
      <c r="E33" s="320">
        <v>6</v>
      </c>
      <c r="H33" s="423"/>
      <c r="I33" s="424"/>
      <c r="J33" s="424"/>
      <c r="K33" s="424"/>
      <c r="L33" s="424"/>
    </row>
    <row r="34" spans="1:12" ht="13.5" customHeight="1">
      <c r="A34" s="319" t="s">
        <v>284</v>
      </c>
      <c r="B34" s="320">
        <f t="shared" si="0"/>
        <v>17</v>
      </c>
      <c r="C34" s="320">
        <v>0</v>
      </c>
      <c r="D34" s="320">
        <v>0</v>
      </c>
      <c r="E34" s="320">
        <v>17</v>
      </c>
      <c r="J34" s="424"/>
      <c r="K34" s="424"/>
      <c r="L34" s="424"/>
    </row>
    <row r="35" spans="1:12" ht="13.5" customHeight="1">
      <c r="A35" s="319" t="s">
        <v>286</v>
      </c>
      <c r="B35" s="320">
        <f t="shared" si="0"/>
        <v>21</v>
      </c>
      <c r="C35" s="320">
        <v>0</v>
      </c>
      <c r="D35" s="320">
        <v>0</v>
      </c>
      <c r="E35" s="320">
        <v>21</v>
      </c>
      <c r="J35" s="424"/>
      <c r="K35" s="424"/>
      <c r="L35" s="424"/>
    </row>
    <row r="36" spans="1:12" ht="13.5" customHeight="1">
      <c r="A36" s="319" t="s">
        <v>287</v>
      </c>
      <c r="B36" s="320">
        <f t="shared" si="0"/>
        <v>1</v>
      </c>
      <c r="C36" s="320">
        <v>0</v>
      </c>
      <c r="D36" s="320">
        <v>0</v>
      </c>
      <c r="E36" s="320">
        <v>1</v>
      </c>
      <c r="K36" s="424"/>
      <c r="L36" s="424"/>
    </row>
    <row r="37" spans="1:5" ht="13.5" customHeight="1">
      <c r="A37" s="322" t="s">
        <v>363</v>
      </c>
      <c r="B37" s="314">
        <f t="shared" si="0"/>
        <v>32621</v>
      </c>
      <c r="C37" s="314">
        <f>C38+C41</f>
        <v>4429</v>
      </c>
      <c r="D37" s="314">
        <f>D38+D41</f>
        <v>2704</v>
      </c>
      <c r="E37" s="314">
        <f>E38+E41</f>
        <v>25488</v>
      </c>
    </row>
    <row r="38" spans="1:12" ht="13.5" customHeight="1">
      <c r="A38" s="321" t="s">
        <v>189</v>
      </c>
      <c r="B38" s="425">
        <f t="shared" si="0"/>
        <v>425</v>
      </c>
      <c r="C38" s="425">
        <f>C39+C40</f>
        <v>44</v>
      </c>
      <c r="D38" s="425">
        <f>D39+D40</f>
        <v>13</v>
      </c>
      <c r="E38" s="425">
        <f>E39+E40</f>
        <v>368</v>
      </c>
      <c r="K38" s="424"/>
      <c r="L38" s="424"/>
    </row>
    <row r="39" spans="1:12" ht="13.5" customHeight="1">
      <c r="A39" s="319" t="s">
        <v>190</v>
      </c>
      <c r="B39" s="320">
        <f t="shared" si="0"/>
        <v>37</v>
      </c>
      <c r="C39" s="320">
        <v>6</v>
      </c>
      <c r="D39" s="320">
        <v>2</v>
      </c>
      <c r="E39" s="320">
        <v>29</v>
      </c>
      <c r="K39" s="424"/>
      <c r="L39" s="424"/>
    </row>
    <row r="40" spans="1:12" s="338" customFormat="1" ht="15" customHeight="1">
      <c r="A40" s="319" t="s">
        <v>191</v>
      </c>
      <c r="B40" s="320">
        <f t="shared" si="0"/>
        <v>388</v>
      </c>
      <c r="C40" s="320">
        <v>38</v>
      </c>
      <c r="D40" s="320">
        <v>11</v>
      </c>
      <c r="E40" s="320">
        <v>339</v>
      </c>
      <c r="F40" s="318"/>
      <c r="K40" s="424"/>
      <c r="L40" s="424"/>
    </row>
    <row r="41" spans="1:12" ht="15" customHeight="1">
      <c r="A41" s="321" t="s">
        <v>192</v>
      </c>
      <c r="B41" s="425">
        <f t="shared" si="0"/>
        <v>32196</v>
      </c>
      <c r="C41" s="425">
        <f>SUM(C42:C48)+SUM('47'!C4:C17)</f>
        <v>4385</v>
      </c>
      <c r="D41" s="425">
        <f>SUM(D42:D48)+SUM('47'!D4:D17)</f>
        <v>2691</v>
      </c>
      <c r="E41" s="425">
        <f>SUM(E42:E48)+SUM('47'!E4:E17)</f>
        <v>25120</v>
      </c>
      <c r="F41" s="338"/>
      <c r="K41" s="424"/>
      <c r="L41" s="424"/>
    </row>
    <row r="42" spans="1:12" ht="13.5" customHeight="1">
      <c r="A42" s="319" t="s">
        <v>195</v>
      </c>
      <c r="B42" s="320">
        <f t="shared" si="0"/>
        <v>2147</v>
      </c>
      <c r="C42" s="320">
        <v>505</v>
      </c>
      <c r="D42" s="320">
        <v>378</v>
      </c>
      <c r="E42" s="320">
        <v>1264</v>
      </c>
      <c r="K42" s="424"/>
      <c r="L42" s="424"/>
    </row>
    <row r="43" spans="1:12" ht="13.5" customHeight="1">
      <c r="A43" s="319" t="s">
        <v>424</v>
      </c>
      <c r="B43" s="320">
        <f t="shared" si="0"/>
        <v>1</v>
      </c>
      <c r="C43" s="320">
        <v>1</v>
      </c>
      <c r="D43" s="320">
        <v>0</v>
      </c>
      <c r="E43" s="320">
        <v>0</v>
      </c>
      <c r="K43" s="424"/>
      <c r="L43" s="424"/>
    </row>
    <row r="44" spans="1:12" ht="15" customHeight="1">
      <c r="A44" s="319" t="s">
        <v>204</v>
      </c>
      <c r="B44" s="320">
        <f t="shared" si="0"/>
        <v>1020</v>
      </c>
      <c r="C44" s="320">
        <v>329</v>
      </c>
      <c r="D44" s="320">
        <v>88</v>
      </c>
      <c r="E44" s="320">
        <v>603</v>
      </c>
      <c r="F44" s="428"/>
      <c r="H44" s="423"/>
      <c r="I44" s="424"/>
      <c r="J44" s="424"/>
      <c r="K44" s="424"/>
      <c r="L44" s="424"/>
    </row>
    <row r="45" spans="1:12" ht="13.5" customHeight="1">
      <c r="A45" s="319" t="s">
        <v>198</v>
      </c>
      <c r="B45" s="320">
        <f t="shared" si="0"/>
        <v>1982</v>
      </c>
      <c r="C45" s="320">
        <v>186</v>
      </c>
      <c r="D45" s="320">
        <v>300</v>
      </c>
      <c r="E45" s="320">
        <v>1496</v>
      </c>
      <c r="H45" s="423"/>
      <c r="I45" s="424"/>
      <c r="J45" s="424"/>
      <c r="K45" s="424"/>
      <c r="L45" s="424"/>
    </row>
    <row r="46" spans="1:12" ht="13.5" customHeight="1">
      <c r="A46" s="319" t="s">
        <v>201</v>
      </c>
      <c r="B46" s="320">
        <f t="shared" si="0"/>
        <v>812</v>
      </c>
      <c r="C46" s="320">
        <v>70</v>
      </c>
      <c r="D46" s="320">
        <v>103</v>
      </c>
      <c r="E46" s="320">
        <v>639</v>
      </c>
      <c r="H46" s="423"/>
      <c r="I46" s="424"/>
      <c r="J46" s="424"/>
      <c r="K46" s="424"/>
      <c r="L46" s="424"/>
    </row>
    <row r="47" spans="1:12" ht="13.5" customHeight="1">
      <c r="A47" s="319" t="s">
        <v>194</v>
      </c>
      <c r="B47" s="320">
        <f t="shared" si="0"/>
        <v>6311</v>
      </c>
      <c r="C47" s="320">
        <v>931</v>
      </c>
      <c r="D47" s="317">
        <v>808</v>
      </c>
      <c r="E47" s="320">
        <v>4572</v>
      </c>
      <c r="H47" s="423"/>
      <c r="I47" s="424"/>
      <c r="J47" s="424"/>
      <c r="K47" s="424"/>
      <c r="L47" s="424"/>
    </row>
    <row r="48" spans="1:12" ht="13.5" customHeight="1">
      <c r="A48" s="325" t="s">
        <v>250</v>
      </c>
      <c r="B48" s="339">
        <f t="shared" si="0"/>
        <v>30</v>
      </c>
      <c r="C48" s="339">
        <v>4</v>
      </c>
      <c r="D48" s="339">
        <v>0</v>
      </c>
      <c r="E48" s="339">
        <v>26</v>
      </c>
      <c r="H48" s="423"/>
      <c r="I48" s="424"/>
      <c r="J48" s="424"/>
      <c r="K48" s="424"/>
      <c r="L48" s="424"/>
    </row>
    <row r="49" spans="1:5" ht="13.5" customHeight="1">
      <c r="A49" s="328"/>
      <c r="B49" s="323"/>
      <c r="C49" s="323"/>
      <c r="D49" s="323"/>
      <c r="E49" s="329" t="s">
        <v>78</v>
      </c>
    </row>
    <row r="50" spans="1:5" ht="13.5" customHeight="1">
      <c r="A50" s="328"/>
      <c r="B50" s="323"/>
      <c r="C50" s="323"/>
      <c r="D50" s="323"/>
      <c r="E50" s="340"/>
    </row>
    <row r="51" spans="1:5" ht="9" customHeight="1">
      <c r="A51" s="328"/>
      <c r="B51" s="323"/>
      <c r="C51" s="323"/>
      <c r="D51" s="323"/>
      <c r="E51" s="340"/>
    </row>
    <row r="52" spans="1:5" ht="15" customHeight="1">
      <c r="A52" s="328"/>
      <c r="B52" s="323"/>
      <c r="C52" s="323"/>
      <c r="D52" s="323"/>
      <c r="E52" s="340"/>
    </row>
    <row r="53" spans="1:5" ht="15" customHeight="1">
      <c r="A53" s="328"/>
      <c r="B53" s="323"/>
      <c r="C53" s="323"/>
      <c r="D53" s="323"/>
      <c r="E53" s="340"/>
    </row>
    <row r="54" spans="1:4" ht="22.5" customHeight="1">
      <c r="A54" s="328"/>
      <c r="B54" s="323"/>
      <c r="C54" s="323"/>
      <c r="D54" s="323"/>
    </row>
    <row r="55" spans="1:4" ht="15" customHeight="1">
      <c r="A55" s="328"/>
      <c r="B55" s="323"/>
      <c r="C55" s="323"/>
      <c r="D55" s="323"/>
    </row>
    <row r="56" spans="1:4" ht="15" customHeight="1">
      <c r="A56" s="328"/>
      <c r="B56" s="323"/>
      <c r="C56" s="323"/>
      <c r="D56" s="323"/>
    </row>
    <row r="57" spans="2:4" ht="15" customHeight="1">
      <c r="B57" s="323"/>
      <c r="C57" s="323"/>
      <c r="D57" s="323"/>
    </row>
    <row r="58" spans="2:4" ht="15" customHeight="1">
      <c r="B58" s="323"/>
      <c r="C58" s="323"/>
      <c r="D58" s="323"/>
    </row>
    <row r="59" spans="2:4" ht="15" customHeight="1">
      <c r="B59" s="323"/>
      <c r="C59" s="323"/>
      <c r="D59" s="323"/>
    </row>
    <row r="60" spans="2:4" ht="22.5" customHeight="1">
      <c r="B60" s="323"/>
      <c r="C60" s="323"/>
      <c r="D60" s="323"/>
    </row>
    <row r="61" spans="2:4" ht="15" customHeight="1">
      <c r="B61" s="323"/>
      <c r="C61" s="323"/>
      <c r="D61" s="323"/>
    </row>
    <row r="62" spans="2:4" ht="15" customHeight="1">
      <c r="B62" s="323"/>
      <c r="C62" s="323"/>
      <c r="D62" s="323"/>
    </row>
    <row r="63" spans="2:4" ht="15" customHeight="1">
      <c r="B63" s="323"/>
      <c r="C63" s="323"/>
      <c r="D63" s="323"/>
    </row>
    <row r="64" spans="2:4" ht="15" customHeight="1">
      <c r="B64" s="323"/>
      <c r="C64" s="323"/>
      <c r="D64" s="323"/>
    </row>
    <row r="65" spans="2:4" ht="15" customHeight="1">
      <c r="B65" s="323"/>
      <c r="C65" s="323"/>
      <c r="D65" s="323"/>
    </row>
    <row r="66" spans="2:4" ht="22.5" customHeight="1">
      <c r="B66" s="323"/>
      <c r="C66" s="323"/>
      <c r="D66" s="323"/>
    </row>
    <row r="67" spans="2:4" ht="15" customHeight="1">
      <c r="B67" s="323"/>
      <c r="C67" s="323"/>
      <c r="D67" s="323"/>
    </row>
    <row r="68" spans="2:4" ht="15" customHeight="1">
      <c r="B68" s="323"/>
      <c r="C68" s="323"/>
      <c r="D68" s="323"/>
    </row>
    <row r="69" spans="2:4" ht="15" customHeight="1">
      <c r="B69" s="323"/>
      <c r="C69" s="323"/>
      <c r="D69" s="323"/>
    </row>
    <row r="70" spans="2:4" ht="15" customHeight="1">
      <c r="B70" s="323"/>
      <c r="C70" s="323"/>
      <c r="D70" s="323"/>
    </row>
    <row r="71" spans="2:4" ht="15" customHeight="1">
      <c r="B71" s="323"/>
      <c r="C71" s="323"/>
      <c r="D71" s="323"/>
    </row>
    <row r="72" spans="2:4" ht="22.5" customHeight="1">
      <c r="B72" s="323"/>
      <c r="C72" s="323"/>
      <c r="D72" s="323"/>
    </row>
    <row r="73" spans="2:4" ht="15" customHeight="1">
      <c r="B73" s="323"/>
      <c r="C73" s="323"/>
      <c r="D73" s="323"/>
    </row>
    <row r="74" spans="2:4" ht="15" customHeight="1">
      <c r="B74" s="323"/>
      <c r="C74" s="323"/>
      <c r="D74" s="323"/>
    </row>
    <row r="75" spans="2:4" ht="15" customHeight="1">
      <c r="B75" s="323"/>
      <c r="C75" s="323"/>
      <c r="D75" s="323"/>
    </row>
    <row r="76" spans="2:4" ht="15" customHeight="1">
      <c r="B76" s="323"/>
      <c r="C76" s="323"/>
      <c r="D76" s="323"/>
    </row>
    <row r="77" spans="1:4" ht="15" customHeight="1">
      <c r="A77" s="328"/>
      <c r="B77" s="323"/>
      <c r="C77" s="323"/>
      <c r="D77" s="323"/>
    </row>
    <row r="78" spans="1:4" ht="22.5" customHeight="1">
      <c r="A78" s="328"/>
      <c r="B78" s="323"/>
      <c r="C78" s="323"/>
      <c r="D78" s="323"/>
    </row>
    <row r="79" spans="1:4" ht="15" customHeight="1">
      <c r="A79" s="328"/>
      <c r="B79" s="323"/>
      <c r="C79" s="323"/>
      <c r="D79" s="323"/>
    </row>
    <row r="80" spans="1:4" ht="15" customHeight="1">
      <c r="A80" s="328"/>
      <c r="B80" s="323"/>
      <c r="C80" s="323"/>
      <c r="D80" s="323"/>
    </row>
    <row r="81" spans="1:4" ht="15" customHeight="1">
      <c r="A81" s="328"/>
      <c r="B81" s="323"/>
      <c r="C81" s="323"/>
      <c r="D81" s="323"/>
    </row>
    <row r="82" spans="1:4" ht="15" customHeight="1">
      <c r="A82" s="328"/>
      <c r="B82" s="323"/>
      <c r="C82" s="323"/>
      <c r="D82" s="323"/>
    </row>
    <row r="83" spans="1:4" ht="15" customHeight="1">
      <c r="A83" s="328"/>
      <c r="B83" s="323"/>
      <c r="C83" s="323"/>
      <c r="D83" s="323"/>
    </row>
    <row r="84" spans="1:4" ht="22.5" customHeight="1">
      <c r="A84" s="328"/>
      <c r="B84" s="323"/>
      <c r="C84" s="323"/>
      <c r="D84" s="323"/>
    </row>
    <row r="85" spans="1:4" ht="15" customHeight="1">
      <c r="A85" s="328"/>
      <c r="B85" s="323"/>
      <c r="C85" s="323"/>
      <c r="D85" s="323"/>
    </row>
    <row r="86" spans="1:4" ht="15" customHeight="1">
      <c r="A86" s="328"/>
      <c r="B86" s="323"/>
      <c r="C86" s="323"/>
      <c r="D86" s="323"/>
    </row>
    <row r="87" spans="1:4" ht="15" customHeight="1">
      <c r="A87" s="328"/>
      <c r="B87" s="323"/>
      <c r="C87" s="323"/>
      <c r="D87" s="323"/>
    </row>
    <row r="88" spans="1:4" ht="15" customHeight="1">
      <c r="A88" s="328"/>
      <c r="B88" s="323"/>
      <c r="C88" s="323"/>
      <c r="D88" s="323"/>
    </row>
    <row r="89" spans="1:4" ht="15" customHeight="1">
      <c r="A89" s="328"/>
      <c r="B89" s="323"/>
      <c r="C89" s="323"/>
      <c r="D89" s="323"/>
    </row>
    <row r="90" spans="1:4" ht="22.5" customHeight="1">
      <c r="A90" s="328"/>
      <c r="B90" s="323"/>
      <c r="C90" s="323"/>
      <c r="D90" s="323"/>
    </row>
    <row r="91" spans="1:4" ht="15" customHeight="1">
      <c r="A91" s="328"/>
      <c r="B91" s="323"/>
      <c r="C91" s="323"/>
      <c r="D91" s="323"/>
    </row>
    <row r="92" spans="1:4" ht="15" customHeight="1">
      <c r="A92" s="328"/>
      <c r="B92" s="323"/>
      <c r="C92" s="323"/>
      <c r="D92" s="323"/>
    </row>
    <row r="93" spans="1:4" ht="15" customHeight="1">
      <c r="A93" s="328"/>
      <c r="B93" s="323"/>
      <c r="C93" s="323"/>
      <c r="D93" s="323"/>
    </row>
    <row r="94" spans="1:4" ht="15" customHeight="1">
      <c r="A94" s="328"/>
      <c r="B94" s="323"/>
      <c r="C94" s="323"/>
      <c r="D94" s="323"/>
    </row>
    <row r="95" spans="1:4" ht="15" customHeight="1">
      <c r="A95" s="328"/>
      <c r="B95" s="323"/>
      <c r="C95" s="323"/>
      <c r="D95" s="323"/>
    </row>
    <row r="96" spans="1:4" ht="22.5" customHeight="1">
      <c r="A96" s="328"/>
      <c r="B96" s="323"/>
      <c r="C96" s="323"/>
      <c r="D96" s="323"/>
    </row>
    <row r="97" spans="1:4" ht="15" customHeight="1">
      <c r="A97" s="328"/>
      <c r="B97" s="323"/>
      <c r="C97" s="323"/>
      <c r="D97" s="323"/>
    </row>
    <row r="98" spans="1:4" ht="15" customHeight="1">
      <c r="A98" s="328"/>
      <c r="B98" s="323"/>
      <c r="C98" s="323"/>
      <c r="D98" s="323"/>
    </row>
    <row r="99" spans="1:4" ht="15" customHeight="1">
      <c r="A99" s="328"/>
      <c r="B99" s="323"/>
      <c r="C99" s="323"/>
      <c r="D99" s="323"/>
    </row>
    <row r="100" spans="1:4" ht="15" customHeight="1">
      <c r="A100" s="328"/>
      <c r="B100" s="323"/>
      <c r="C100" s="323"/>
      <c r="D100" s="323"/>
    </row>
    <row r="101" spans="1:4" ht="15" customHeight="1">
      <c r="A101" s="328"/>
      <c r="B101" s="323"/>
      <c r="C101" s="323"/>
      <c r="D101" s="323"/>
    </row>
    <row r="102" spans="1:4" ht="22.5" customHeight="1">
      <c r="A102" s="328"/>
      <c r="B102" s="323"/>
      <c r="C102" s="323"/>
      <c r="D102" s="323"/>
    </row>
    <row r="103" spans="1:4" ht="15" customHeight="1">
      <c r="A103" s="328"/>
      <c r="B103" s="323"/>
      <c r="C103" s="323"/>
      <c r="D103" s="323"/>
    </row>
    <row r="104" spans="1:4" ht="15" customHeight="1">
      <c r="A104" s="328"/>
      <c r="B104" s="323"/>
      <c r="C104" s="323"/>
      <c r="D104" s="323"/>
    </row>
    <row r="105" spans="1:4" ht="15" customHeight="1">
      <c r="A105" s="328"/>
      <c r="B105" s="323"/>
      <c r="C105" s="323"/>
      <c r="D105" s="323"/>
    </row>
    <row r="106" spans="1:4" ht="15" customHeight="1">
      <c r="A106" s="328"/>
      <c r="B106" s="323"/>
      <c r="C106" s="323"/>
      <c r="D106" s="323"/>
    </row>
    <row r="107" spans="1:4" ht="15" customHeight="1">
      <c r="A107" s="328"/>
      <c r="B107" s="323"/>
      <c r="C107" s="323"/>
      <c r="D107" s="323"/>
    </row>
    <row r="108" spans="1:4" ht="22.5" customHeight="1">
      <c r="A108" s="328"/>
      <c r="B108" s="323"/>
      <c r="C108" s="323"/>
      <c r="D108" s="323"/>
    </row>
    <row r="109" spans="1:4" ht="15" customHeight="1">
      <c r="A109" s="328"/>
      <c r="B109" s="323"/>
      <c r="C109" s="323"/>
      <c r="D109" s="323"/>
    </row>
    <row r="110" spans="1:4" ht="15" customHeight="1">
      <c r="A110" s="328"/>
      <c r="B110" s="323"/>
      <c r="C110" s="323"/>
      <c r="D110" s="323"/>
    </row>
    <row r="111" spans="1:4" ht="15" customHeight="1">
      <c r="A111" s="328"/>
      <c r="B111" s="323"/>
      <c r="C111" s="323"/>
      <c r="D111" s="323"/>
    </row>
    <row r="112" spans="1:4" ht="15" customHeight="1">
      <c r="A112" s="328"/>
      <c r="B112" s="323"/>
      <c r="C112" s="323"/>
      <c r="D112" s="323"/>
    </row>
    <row r="113" spans="1:4" ht="15" customHeight="1">
      <c r="A113" s="328"/>
      <c r="B113" s="323"/>
      <c r="C113" s="323"/>
      <c r="D113" s="323"/>
    </row>
    <row r="114" spans="1:4" ht="22.5" customHeight="1">
      <c r="A114" s="328"/>
      <c r="B114" s="323"/>
      <c r="C114" s="323"/>
      <c r="D114" s="323"/>
    </row>
    <row r="115" spans="1:4" ht="15" customHeight="1">
      <c r="A115" s="328"/>
      <c r="B115" s="323"/>
      <c r="C115" s="323"/>
      <c r="D115" s="323"/>
    </row>
    <row r="116" spans="1:4" ht="15" customHeight="1">
      <c r="A116" s="328"/>
      <c r="B116" s="323"/>
      <c r="C116" s="323"/>
      <c r="D116" s="323"/>
    </row>
    <row r="117" spans="1:4" ht="15" customHeight="1">
      <c r="A117" s="328"/>
      <c r="B117" s="323"/>
      <c r="C117" s="323"/>
      <c r="D117" s="323"/>
    </row>
    <row r="118" spans="1:4" ht="15" customHeight="1">
      <c r="A118" s="328"/>
      <c r="B118" s="323"/>
      <c r="C118" s="323"/>
      <c r="D118" s="323"/>
    </row>
    <row r="119" spans="1:4" ht="15" customHeight="1">
      <c r="A119" s="328"/>
      <c r="B119" s="323"/>
      <c r="C119" s="323"/>
      <c r="D119" s="323"/>
    </row>
    <row r="120" spans="1:4" ht="22.5" customHeight="1">
      <c r="A120" s="328"/>
      <c r="B120" s="323"/>
      <c r="C120" s="323"/>
      <c r="D120" s="323"/>
    </row>
    <row r="121" spans="1:4" ht="15" customHeight="1">
      <c r="A121" s="328"/>
      <c r="B121" s="323"/>
      <c r="C121" s="323"/>
      <c r="D121" s="323"/>
    </row>
    <row r="122" spans="1:4" ht="15" customHeight="1">
      <c r="A122" s="328"/>
      <c r="B122" s="323"/>
      <c r="C122" s="323"/>
      <c r="D122" s="323"/>
    </row>
    <row r="123" spans="1:4" ht="15" customHeight="1">
      <c r="A123" s="328"/>
      <c r="B123" s="323"/>
      <c r="C123" s="323"/>
      <c r="D123" s="323"/>
    </row>
    <row r="124" spans="1:4" ht="15" customHeight="1">
      <c r="A124" s="328"/>
      <c r="B124" s="323"/>
      <c r="C124" s="323"/>
      <c r="D124" s="323"/>
    </row>
    <row r="125" spans="1:4" ht="15" customHeight="1">
      <c r="A125" s="328"/>
      <c r="B125" s="323"/>
      <c r="C125" s="323"/>
      <c r="D125" s="323"/>
    </row>
    <row r="126" spans="1:4" ht="22.5" customHeight="1">
      <c r="A126" s="328"/>
      <c r="B126" s="323"/>
      <c r="C126" s="323"/>
      <c r="D126" s="323"/>
    </row>
    <row r="127" spans="1:4" ht="15" customHeight="1">
      <c r="A127" s="328"/>
      <c r="B127" s="323"/>
      <c r="C127" s="323"/>
      <c r="D127" s="323"/>
    </row>
    <row r="128" spans="1:4" ht="15" customHeight="1">
      <c r="A128" s="328"/>
      <c r="B128" s="323"/>
      <c r="C128" s="323"/>
      <c r="D128" s="323"/>
    </row>
    <row r="129" spans="1:4" ht="15" customHeight="1">
      <c r="A129" s="328"/>
      <c r="B129" s="323"/>
      <c r="C129" s="323"/>
      <c r="D129" s="323"/>
    </row>
    <row r="130" spans="1:4" ht="15" customHeight="1">
      <c r="A130" s="328"/>
      <c r="B130" s="323"/>
      <c r="C130" s="323"/>
      <c r="D130" s="323"/>
    </row>
    <row r="131" spans="1:4" ht="15" customHeight="1">
      <c r="A131" s="328"/>
      <c r="B131" s="323"/>
      <c r="C131" s="323"/>
      <c r="D131" s="323"/>
    </row>
    <row r="132" spans="1:4" ht="22.5" customHeight="1">
      <c r="A132" s="328"/>
      <c r="B132" s="323"/>
      <c r="C132" s="323"/>
      <c r="D132" s="323"/>
    </row>
    <row r="133" spans="1:4" ht="15" customHeight="1">
      <c r="A133" s="328"/>
      <c r="B133" s="323"/>
      <c r="C133" s="323"/>
      <c r="D133" s="323"/>
    </row>
    <row r="134" spans="1:4" ht="15" customHeight="1">
      <c r="A134" s="328"/>
      <c r="B134" s="323"/>
      <c r="C134" s="323"/>
      <c r="D134" s="323"/>
    </row>
    <row r="135" spans="1:4" ht="15" customHeight="1">
      <c r="A135" s="328"/>
      <c r="B135" s="323"/>
      <c r="C135" s="323"/>
      <c r="D135" s="323"/>
    </row>
    <row r="136" spans="1:4" ht="15" customHeight="1">
      <c r="A136" s="328"/>
      <c r="B136" s="323"/>
      <c r="C136" s="323"/>
      <c r="D136" s="323"/>
    </row>
    <row r="137" spans="1:4" ht="15" customHeight="1">
      <c r="A137" s="328"/>
      <c r="B137" s="323"/>
      <c r="C137" s="323"/>
      <c r="D137" s="323"/>
    </row>
    <row r="138" spans="1:4" ht="22.5" customHeight="1">
      <c r="A138" s="328"/>
      <c r="B138" s="323"/>
      <c r="C138" s="323"/>
      <c r="D138" s="323"/>
    </row>
    <row r="139" spans="1:4" ht="15" customHeight="1">
      <c r="A139" s="328"/>
      <c r="B139" s="323"/>
      <c r="C139" s="323"/>
      <c r="D139" s="323"/>
    </row>
    <row r="140" spans="1:4" ht="15" customHeight="1">
      <c r="A140" s="328"/>
      <c r="B140" s="323"/>
      <c r="C140" s="323"/>
      <c r="D140" s="323"/>
    </row>
    <row r="141" spans="1:4" ht="15" customHeight="1">
      <c r="A141" s="328"/>
      <c r="B141" s="323"/>
      <c r="C141" s="323"/>
      <c r="D141" s="323"/>
    </row>
    <row r="142" spans="1:4" ht="15" customHeight="1">
      <c r="A142" s="328"/>
      <c r="B142" s="323"/>
      <c r="C142" s="323"/>
      <c r="D142" s="323"/>
    </row>
    <row r="143" spans="1:4" ht="15" customHeight="1">
      <c r="A143" s="328"/>
      <c r="B143" s="323"/>
      <c r="C143" s="323"/>
      <c r="D143" s="323"/>
    </row>
    <row r="144" spans="1:4" ht="22.5" customHeight="1">
      <c r="A144" s="328"/>
      <c r="B144" s="323"/>
      <c r="C144" s="323"/>
      <c r="D144" s="323"/>
    </row>
    <row r="145" spans="1:4" ht="15" customHeight="1">
      <c r="A145" s="328"/>
      <c r="B145" s="323"/>
      <c r="C145" s="323"/>
      <c r="D145" s="323"/>
    </row>
    <row r="146" spans="1:4" ht="15" customHeight="1">
      <c r="A146" s="328"/>
      <c r="B146" s="323"/>
      <c r="C146" s="323"/>
      <c r="D146" s="323"/>
    </row>
    <row r="147" spans="1:4" ht="15" customHeight="1">
      <c r="A147" s="328"/>
      <c r="B147" s="323"/>
      <c r="C147" s="323"/>
      <c r="D147" s="323"/>
    </row>
    <row r="148" spans="1:4" ht="15" customHeight="1">
      <c r="A148" s="328"/>
      <c r="B148" s="323"/>
      <c r="C148" s="323"/>
      <c r="D148" s="323"/>
    </row>
    <row r="149" spans="1:4" ht="15" customHeight="1">
      <c r="A149" s="328"/>
      <c r="B149" s="323"/>
      <c r="C149" s="323"/>
      <c r="D149" s="323"/>
    </row>
    <row r="150" spans="1:4" ht="22.5" customHeight="1">
      <c r="A150" s="328"/>
      <c r="B150" s="323"/>
      <c r="C150" s="323"/>
      <c r="D150" s="323"/>
    </row>
    <row r="151" spans="1:4" ht="15" customHeight="1">
      <c r="A151" s="328"/>
      <c r="B151" s="323"/>
      <c r="C151" s="323"/>
      <c r="D151" s="323"/>
    </row>
    <row r="152" spans="1:4" ht="15" customHeight="1">
      <c r="A152" s="328"/>
      <c r="B152" s="323"/>
      <c r="C152" s="323"/>
      <c r="D152" s="323"/>
    </row>
    <row r="153" spans="1:4" ht="15" customHeight="1">
      <c r="A153" s="328"/>
      <c r="B153" s="323"/>
      <c r="C153" s="323"/>
      <c r="D153" s="323"/>
    </row>
    <row r="154" spans="1:4" ht="15" customHeight="1">
      <c r="A154" s="328"/>
      <c r="B154" s="323"/>
      <c r="C154" s="323"/>
      <c r="D154" s="323"/>
    </row>
    <row r="155" spans="1:4" ht="15" customHeight="1">
      <c r="A155" s="328"/>
      <c r="B155" s="323"/>
      <c r="C155" s="323"/>
      <c r="D155" s="323"/>
    </row>
    <row r="156" spans="1:4" ht="22.5" customHeight="1">
      <c r="A156" s="328"/>
      <c r="B156" s="323"/>
      <c r="C156" s="323"/>
      <c r="D156" s="323"/>
    </row>
    <row r="157" spans="1:4" ht="15" customHeight="1">
      <c r="A157" s="328"/>
      <c r="B157" s="323"/>
      <c r="C157" s="323"/>
      <c r="D157" s="323"/>
    </row>
    <row r="158" spans="1:4" ht="15" customHeight="1">
      <c r="A158" s="328"/>
      <c r="B158" s="323"/>
      <c r="C158" s="323"/>
      <c r="D158" s="323"/>
    </row>
    <row r="159" spans="1:4" ht="15" customHeight="1">
      <c r="A159" s="328"/>
      <c r="B159" s="323"/>
      <c r="C159" s="323"/>
      <c r="D159" s="323"/>
    </row>
    <row r="160" spans="1:4" ht="15" customHeight="1">
      <c r="A160" s="328"/>
      <c r="B160" s="323"/>
      <c r="C160" s="323"/>
      <c r="D160" s="323"/>
    </row>
    <row r="161" spans="1:4" ht="15" customHeight="1">
      <c r="A161" s="328"/>
      <c r="B161" s="323"/>
      <c r="C161" s="323"/>
      <c r="D161" s="323"/>
    </row>
    <row r="162" spans="1:4" ht="22.5" customHeight="1">
      <c r="A162" s="328"/>
      <c r="B162" s="323"/>
      <c r="C162" s="323"/>
      <c r="D162" s="323"/>
    </row>
    <row r="163" spans="1:4" ht="15" customHeight="1">
      <c r="A163" s="328"/>
      <c r="B163" s="323"/>
      <c r="C163" s="323"/>
      <c r="D163" s="323"/>
    </row>
    <row r="164" spans="1:4" ht="15" customHeight="1">
      <c r="A164" s="328"/>
      <c r="B164" s="323"/>
      <c r="C164" s="323"/>
      <c r="D164" s="323"/>
    </row>
    <row r="165" spans="1:4" ht="15" customHeight="1">
      <c r="A165" s="328"/>
      <c r="B165" s="323"/>
      <c r="C165" s="323"/>
      <c r="D165" s="323"/>
    </row>
    <row r="166" spans="1:4" ht="15" customHeight="1">
      <c r="A166" s="328"/>
      <c r="B166" s="323"/>
      <c r="C166" s="323"/>
      <c r="D166" s="323"/>
    </row>
    <row r="167" spans="1:4" ht="15" customHeight="1">
      <c r="A167" s="328"/>
      <c r="B167" s="323"/>
      <c r="C167" s="323"/>
      <c r="D167" s="323"/>
    </row>
    <row r="168" spans="1:4" ht="22.5" customHeight="1">
      <c r="A168" s="328"/>
      <c r="B168" s="323"/>
      <c r="C168" s="323"/>
      <c r="D168" s="323"/>
    </row>
    <row r="169" spans="1:4" ht="15" customHeight="1">
      <c r="A169" s="328"/>
      <c r="B169" s="323"/>
      <c r="C169" s="323"/>
      <c r="D169" s="323"/>
    </row>
    <row r="170" spans="1:4" ht="15" customHeight="1">
      <c r="A170" s="328"/>
      <c r="B170" s="323"/>
      <c r="C170" s="323"/>
      <c r="D170" s="323"/>
    </row>
    <row r="171" spans="1:4" ht="15" customHeight="1">
      <c r="A171" s="328"/>
      <c r="B171" s="323"/>
      <c r="C171" s="323"/>
      <c r="D171" s="323"/>
    </row>
    <row r="172" spans="1:4" ht="15" customHeight="1">
      <c r="A172" s="328"/>
      <c r="B172" s="323"/>
      <c r="C172" s="323"/>
      <c r="D172" s="323"/>
    </row>
    <row r="173" spans="1:4" ht="15" customHeight="1">
      <c r="A173" s="328"/>
      <c r="B173" s="323"/>
      <c r="C173" s="323"/>
      <c r="D173" s="323"/>
    </row>
    <row r="174" spans="1:4" ht="22.5" customHeight="1">
      <c r="A174" s="328"/>
      <c r="B174" s="323"/>
      <c r="C174" s="323"/>
      <c r="D174" s="323"/>
    </row>
    <row r="175" spans="1:4" ht="15" customHeight="1">
      <c r="A175" s="328"/>
      <c r="B175" s="323"/>
      <c r="C175" s="323"/>
      <c r="D175" s="323"/>
    </row>
    <row r="176" spans="1:4" ht="15" customHeight="1">
      <c r="A176" s="328"/>
      <c r="B176" s="323"/>
      <c r="C176" s="323"/>
      <c r="D176" s="323"/>
    </row>
    <row r="177" spans="1:4" ht="15" customHeight="1">
      <c r="A177" s="328"/>
      <c r="B177" s="323"/>
      <c r="C177" s="323"/>
      <c r="D177" s="323"/>
    </row>
    <row r="178" spans="1:4" ht="15" customHeight="1">
      <c r="A178" s="328"/>
      <c r="B178" s="323"/>
      <c r="C178" s="323"/>
      <c r="D178" s="323"/>
    </row>
    <row r="179" spans="1:4" ht="15" customHeight="1">
      <c r="A179" s="328"/>
      <c r="B179" s="323"/>
      <c r="C179" s="323"/>
      <c r="D179" s="323"/>
    </row>
    <row r="180" spans="1:4" ht="22.5" customHeight="1">
      <c r="A180" s="328"/>
      <c r="B180" s="323"/>
      <c r="C180" s="323"/>
      <c r="D180" s="323"/>
    </row>
    <row r="181" spans="1:4" ht="15" customHeight="1">
      <c r="A181" s="328"/>
      <c r="B181" s="323"/>
      <c r="C181" s="323"/>
      <c r="D181" s="323"/>
    </row>
    <row r="182" spans="1:4" ht="15" customHeight="1">
      <c r="A182" s="328"/>
      <c r="B182" s="323"/>
      <c r="C182" s="323"/>
      <c r="D182" s="323"/>
    </row>
    <row r="183" spans="1:4" ht="15" customHeight="1">
      <c r="A183" s="328"/>
      <c r="B183" s="323"/>
      <c r="C183" s="323"/>
      <c r="D183" s="323"/>
    </row>
    <row r="184" spans="1:4" ht="15" customHeight="1">
      <c r="A184" s="328"/>
      <c r="B184" s="323"/>
      <c r="C184" s="323"/>
      <c r="D184" s="323"/>
    </row>
    <row r="185" spans="1:4" ht="15" customHeight="1">
      <c r="A185" s="328"/>
      <c r="B185" s="323"/>
      <c r="C185" s="323"/>
      <c r="D185" s="323"/>
    </row>
    <row r="186" spans="1:4" ht="22.5" customHeight="1">
      <c r="A186" s="328"/>
      <c r="B186" s="323"/>
      <c r="C186" s="323"/>
      <c r="D186" s="323"/>
    </row>
    <row r="187" spans="1:4" ht="15" customHeight="1">
      <c r="A187" s="328"/>
      <c r="B187" s="323"/>
      <c r="C187" s="323"/>
      <c r="D187" s="323"/>
    </row>
    <row r="188" spans="1:4" ht="15" customHeight="1">
      <c r="A188" s="328"/>
      <c r="B188" s="323"/>
      <c r="C188" s="323"/>
      <c r="D188" s="323"/>
    </row>
    <row r="189" spans="1:4" ht="15" customHeight="1">
      <c r="A189" s="328"/>
      <c r="B189" s="323"/>
      <c r="C189" s="323"/>
      <c r="D189" s="323"/>
    </row>
    <row r="190" spans="1:4" ht="15" customHeight="1">
      <c r="A190" s="328"/>
      <c r="B190" s="323"/>
      <c r="C190" s="323"/>
      <c r="D190" s="323"/>
    </row>
    <row r="191" spans="1:4" ht="15" customHeight="1">
      <c r="A191" s="328"/>
      <c r="B191" s="323"/>
      <c r="C191" s="323"/>
      <c r="D191" s="323"/>
    </row>
    <row r="192" spans="1:4" ht="22.5" customHeight="1">
      <c r="A192" s="328"/>
      <c r="B192" s="323"/>
      <c r="C192" s="323"/>
      <c r="D192" s="323"/>
    </row>
    <row r="193" spans="1:4" ht="15" customHeight="1">
      <c r="A193" s="328"/>
      <c r="B193" s="323"/>
      <c r="C193" s="323"/>
      <c r="D193" s="323"/>
    </row>
    <row r="194" spans="1:4" ht="15" customHeight="1">
      <c r="A194" s="328"/>
      <c r="B194" s="323"/>
      <c r="C194" s="323"/>
      <c r="D194" s="323"/>
    </row>
    <row r="195" spans="1:4" ht="15" customHeight="1">
      <c r="A195" s="328"/>
      <c r="B195" s="323"/>
      <c r="C195" s="323"/>
      <c r="D195" s="323"/>
    </row>
    <row r="196" spans="1:4" ht="15" customHeight="1">
      <c r="A196" s="328"/>
      <c r="B196" s="323"/>
      <c r="C196" s="323"/>
      <c r="D196" s="323"/>
    </row>
    <row r="197" spans="1:4" ht="15" customHeight="1">
      <c r="A197" s="328"/>
      <c r="B197" s="323"/>
      <c r="C197" s="323"/>
      <c r="D197" s="323"/>
    </row>
    <row r="198" spans="1:4" ht="22.5" customHeight="1">
      <c r="A198" s="328"/>
      <c r="B198" s="323"/>
      <c r="C198" s="323"/>
      <c r="D198" s="323"/>
    </row>
    <row r="199" spans="1:4" ht="15" customHeight="1">
      <c r="A199" s="328"/>
      <c r="B199" s="323"/>
      <c r="C199" s="323"/>
      <c r="D199" s="323"/>
    </row>
    <row r="200" spans="1:4" ht="15" customHeight="1">
      <c r="A200" s="328"/>
      <c r="B200" s="323"/>
      <c r="C200" s="323"/>
      <c r="D200" s="323"/>
    </row>
    <row r="201" spans="1:4" ht="15" customHeight="1">
      <c r="A201" s="328"/>
      <c r="B201" s="323"/>
      <c r="C201" s="323"/>
      <c r="D201" s="323"/>
    </row>
    <row r="202" spans="1:4" ht="15" customHeight="1">
      <c r="A202" s="328"/>
      <c r="B202" s="323"/>
      <c r="C202" s="323"/>
      <c r="D202" s="323"/>
    </row>
    <row r="203" spans="1:4" ht="15" customHeight="1">
      <c r="A203" s="328"/>
      <c r="B203" s="323"/>
      <c r="C203" s="323"/>
      <c r="D203" s="323"/>
    </row>
    <row r="204" spans="1:4" ht="22.5" customHeight="1">
      <c r="A204" s="328"/>
      <c r="B204" s="323"/>
      <c r="C204" s="323"/>
      <c r="D204" s="323"/>
    </row>
    <row r="205" spans="1:4" ht="15" customHeight="1">
      <c r="A205" s="328"/>
      <c r="B205" s="323"/>
      <c r="C205" s="323"/>
      <c r="D205" s="323"/>
    </row>
    <row r="206" spans="1:4" ht="15" customHeight="1">
      <c r="A206" s="328"/>
      <c r="B206" s="323"/>
      <c r="C206" s="323"/>
      <c r="D206" s="323"/>
    </row>
    <row r="207" spans="1:4" ht="15" customHeight="1">
      <c r="A207" s="328"/>
      <c r="B207" s="323"/>
      <c r="C207" s="323"/>
      <c r="D207" s="323"/>
    </row>
    <row r="208" spans="1:4" ht="15" customHeight="1">
      <c r="A208" s="328"/>
      <c r="B208" s="323"/>
      <c r="C208" s="323"/>
      <c r="D208" s="323"/>
    </row>
    <row r="209" spans="1:4" ht="15" customHeight="1">
      <c r="A209" s="328"/>
      <c r="B209" s="323"/>
      <c r="C209" s="323"/>
      <c r="D209" s="323"/>
    </row>
    <row r="210" spans="1:4" ht="22.5" customHeight="1">
      <c r="A210" s="328"/>
      <c r="B210" s="323"/>
      <c r="C210" s="323"/>
      <c r="D210" s="323"/>
    </row>
    <row r="211" spans="1:4" ht="15" customHeight="1">
      <c r="A211" s="328"/>
      <c r="B211" s="323"/>
      <c r="C211" s="323"/>
      <c r="D211" s="323"/>
    </row>
    <row r="212" spans="1:4" ht="15" customHeight="1">
      <c r="A212" s="328"/>
      <c r="B212" s="323"/>
      <c r="C212" s="323"/>
      <c r="D212" s="323"/>
    </row>
    <row r="213" spans="1:4" ht="15" customHeight="1">
      <c r="A213" s="328"/>
      <c r="B213" s="323"/>
      <c r="C213" s="323"/>
      <c r="D213" s="323"/>
    </row>
    <row r="214" spans="1:4" ht="15" customHeight="1">
      <c r="A214" s="328"/>
      <c r="B214" s="323"/>
      <c r="C214" s="323"/>
      <c r="D214" s="323"/>
    </row>
    <row r="215" spans="1:4" ht="15" customHeight="1">
      <c r="A215" s="328"/>
      <c r="B215" s="323"/>
      <c r="C215" s="323"/>
      <c r="D215" s="323"/>
    </row>
    <row r="216" spans="1:4" ht="22.5" customHeight="1">
      <c r="A216" s="328"/>
      <c r="B216" s="323"/>
      <c r="C216" s="323"/>
      <c r="D216" s="323"/>
    </row>
    <row r="217" spans="1:4" ht="15" customHeight="1">
      <c r="A217" s="328"/>
      <c r="B217" s="323"/>
      <c r="C217" s="323"/>
      <c r="D217" s="323"/>
    </row>
    <row r="218" spans="1:4" ht="15" customHeight="1">
      <c r="A218" s="328"/>
      <c r="B218" s="323"/>
      <c r="C218" s="323"/>
      <c r="D218" s="323"/>
    </row>
    <row r="219" spans="1:4" ht="15" customHeight="1">
      <c r="A219" s="328"/>
      <c r="B219" s="323"/>
      <c r="C219" s="323"/>
      <c r="D219" s="323"/>
    </row>
    <row r="220" spans="1:4" ht="15" customHeight="1">
      <c r="A220" s="328"/>
      <c r="B220" s="323"/>
      <c r="C220" s="323"/>
      <c r="D220" s="323"/>
    </row>
    <row r="221" spans="1:4" ht="15" customHeight="1">
      <c r="A221" s="328"/>
      <c r="B221" s="323"/>
      <c r="C221" s="323"/>
      <c r="D221" s="323"/>
    </row>
    <row r="222" spans="1:4" ht="22.5" customHeight="1">
      <c r="A222" s="328"/>
      <c r="B222" s="323"/>
      <c r="C222" s="323"/>
      <c r="D222" s="323"/>
    </row>
    <row r="223" spans="1:4" ht="15" customHeight="1">
      <c r="A223" s="328"/>
      <c r="B223" s="323"/>
      <c r="C223" s="323"/>
      <c r="D223" s="323"/>
    </row>
    <row r="224" spans="1:4" ht="15" customHeight="1">
      <c r="A224" s="328"/>
      <c r="B224" s="323"/>
      <c r="C224" s="323"/>
      <c r="D224" s="323"/>
    </row>
    <row r="225" spans="1:4" ht="15" customHeight="1">
      <c r="A225" s="328"/>
      <c r="B225" s="323"/>
      <c r="C225" s="323"/>
      <c r="D225" s="323"/>
    </row>
    <row r="226" spans="1:4" ht="15" customHeight="1">
      <c r="A226" s="328"/>
      <c r="B226" s="323"/>
      <c r="C226" s="323"/>
      <c r="D226" s="323"/>
    </row>
    <row r="227" spans="1:4" ht="15" customHeight="1">
      <c r="A227" s="328"/>
      <c r="B227" s="323"/>
      <c r="C227" s="323"/>
      <c r="D227" s="323"/>
    </row>
    <row r="228" spans="1:4" ht="22.5" customHeight="1">
      <c r="A228" s="328"/>
      <c r="B228" s="323"/>
      <c r="C228" s="323"/>
      <c r="D228" s="323"/>
    </row>
    <row r="229" spans="1:4" ht="15" customHeight="1">
      <c r="A229" s="328"/>
      <c r="B229" s="323"/>
      <c r="C229" s="323"/>
      <c r="D229" s="323"/>
    </row>
    <row r="230" spans="1:4" ht="15" customHeight="1">
      <c r="A230" s="328"/>
      <c r="B230" s="323"/>
      <c r="C230" s="323"/>
      <c r="D230" s="323"/>
    </row>
    <row r="231" spans="1:4" ht="15" customHeight="1">
      <c r="A231" s="328"/>
      <c r="B231" s="323"/>
      <c r="C231" s="323"/>
      <c r="D231" s="323"/>
    </row>
    <row r="232" spans="1:4" ht="15" customHeight="1">
      <c r="A232" s="328"/>
      <c r="B232" s="323"/>
      <c r="C232" s="323"/>
      <c r="D232" s="323"/>
    </row>
    <row r="233" spans="1:4" ht="15" customHeight="1">
      <c r="A233" s="328"/>
      <c r="B233" s="323"/>
      <c r="C233" s="323"/>
      <c r="D233" s="323"/>
    </row>
    <row r="234" spans="1:4" ht="22.5" customHeight="1">
      <c r="A234" s="328"/>
      <c r="B234" s="323"/>
      <c r="C234" s="323"/>
      <c r="D234" s="323"/>
    </row>
    <row r="235" spans="1:4" ht="15" customHeight="1">
      <c r="A235" s="328"/>
      <c r="B235" s="323"/>
      <c r="C235" s="323"/>
      <c r="D235" s="323"/>
    </row>
    <row r="236" spans="1:4" ht="15" customHeight="1">
      <c r="A236" s="328"/>
      <c r="B236" s="323"/>
      <c r="C236" s="323"/>
      <c r="D236" s="323"/>
    </row>
    <row r="237" spans="1:4" ht="15" customHeight="1">
      <c r="A237" s="328"/>
      <c r="B237" s="323"/>
      <c r="C237" s="323"/>
      <c r="D237" s="323"/>
    </row>
    <row r="238" spans="1:4" ht="15" customHeight="1">
      <c r="A238" s="328"/>
      <c r="B238" s="323"/>
      <c r="C238" s="323"/>
      <c r="D238" s="323"/>
    </row>
    <row r="239" spans="1:4" ht="15" customHeight="1">
      <c r="A239" s="328"/>
      <c r="B239" s="323"/>
      <c r="C239" s="323"/>
      <c r="D239" s="323"/>
    </row>
    <row r="240" spans="1:4" ht="22.5" customHeight="1">
      <c r="A240" s="328"/>
      <c r="B240" s="323"/>
      <c r="C240" s="323"/>
      <c r="D240" s="323"/>
    </row>
    <row r="241" spans="1:4" ht="15" customHeight="1">
      <c r="A241" s="328"/>
      <c r="B241" s="323"/>
      <c r="C241" s="323"/>
      <c r="D241" s="323"/>
    </row>
    <row r="242" spans="1:4" ht="15" customHeight="1">
      <c r="A242" s="328"/>
      <c r="B242" s="323"/>
      <c r="C242" s="323"/>
      <c r="D242" s="323"/>
    </row>
    <row r="243" spans="1:4" ht="15" customHeight="1">
      <c r="A243" s="328"/>
      <c r="B243" s="323"/>
      <c r="C243" s="323"/>
      <c r="D243" s="323"/>
    </row>
    <row r="244" spans="1:4" ht="15" customHeight="1">
      <c r="A244" s="328"/>
      <c r="B244" s="323"/>
      <c r="C244" s="323"/>
      <c r="D244" s="323"/>
    </row>
    <row r="245" spans="1:4" ht="15" customHeight="1">
      <c r="A245" s="328"/>
      <c r="B245" s="323"/>
      <c r="C245" s="323"/>
      <c r="D245" s="323"/>
    </row>
    <row r="246" spans="1:4" ht="22.5" customHeight="1">
      <c r="A246" s="328"/>
      <c r="B246" s="323"/>
      <c r="C246" s="323"/>
      <c r="D246" s="323"/>
    </row>
    <row r="247" spans="1:4" ht="15" customHeight="1">
      <c r="A247" s="328"/>
      <c r="B247" s="323"/>
      <c r="C247" s="323"/>
      <c r="D247" s="323"/>
    </row>
    <row r="248" spans="1:4" ht="15" customHeight="1">
      <c r="A248" s="328"/>
      <c r="B248" s="323"/>
      <c r="C248" s="323"/>
      <c r="D248" s="323"/>
    </row>
    <row r="249" spans="1:4" ht="15" customHeight="1">
      <c r="A249" s="328"/>
      <c r="B249" s="323"/>
      <c r="C249" s="323"/>
      <c r="D249" s="323"/>
    </row>
    <row r="250" spans="1:4" ht="15" customHeight="1">
      <c r="A250" s="328"/>
      <c r="B250" s="323"/>
      <c r="C250" s="323"/>
      <c r="D250" s="323"/>
    </row>
    <row r="251" spans="1:4" ht="15" customHeight="1">
      <c r="A251" s="328"/>
      <c r="B251" s="323"/>
      <c r="C251" s="323"/>
      <c r="D251" s="323"/>
    </row>
    <row r="252" spans="1:4" ht="22.5" customHeight="1">
      <c r="A252" s="328"/>
      <c r="B252" s="323"/>
      <c r="C252" s="323"/>
      <c r="D252" s="323"/>
    </row>
    <row r="253" spans="1:4" ht="15" customHeight="1">
      <c r="A253" s="328"/>
      <c r="B253" s="323"/>
      <c r="C253" s="323"/>
      <c r="D253" s="323"/>
    </row>
    <row r="254" spans="1:4" ht="15" customHeight="1">
      <c r="A254" s="328"/>
      <c r="B254" s="323"/>
      <c r="C254" s="323"/>
      <c r="D254" s="323"/>
    </row>
    <row r="255" spans="1:4" ht="15" customHeight="1">
      <c r="A255" s="328"/>
      <c r="B255" s="323"/>
      <c r="C255" s="323"/>
      <c r="D255" s="323"/>
    </row>
    <row r="256" spans="1:4" ht="15" customHeight="1">
      <c r="A256" s="328"/>
      <c r="B256" s="323"/>
      <c r="C256" s="323"/>
      <c r="D256" s="323"/>
    </row>
    <row r="257" spans="1:4" ht="15" customHeight="1">
      <c r="A257" s="328"/>
      <c r="B257" s="323"/>
      <c r="C257" s="323"/>
      <c r="D257" s="323"/>
    </row>
    <row r="258" spans="1:4" ht="22.5" customHeight="1">
      <c r="A258" s="328"/>
      <c r="B258" s="323"/>
      <c r="C258" s="323"/>
      <c r="D258" s="323"/>
    </row>
    <row r="259" spans="1:4" ht="15" customHeight="1">
      <c r="A259" s="328"/>
      <c r="B259" s="323"/>
      <c r="C259" s="323"/>
      <c r="D259" s="323"/>
    </row>
    <row r="260" spans="1:4" ht="15" customHeight="1">
      <c r="A260" s="328"/>
      <c r="B260" s="323"/>
      <c r="C260" s="323"/>
      <c r="D260" s="323"/>
    </row>
    <row r="261" spans="1:4" ht="15" customHeight="1">
      <c r="A261" s="328"/>
      <c r="B261" s="323"/>
      <c r="C261" s="323"/>
      <c r="D261" s="323"/>
    </row>
    <row r="262" spans="1:4" ht="15" customHeight="1">
      <c r="A262" s="328"/>
      <c r="B262" s="323"/>
      <c r="C262" s="323"/>
      <c r="D262" s="323"/>
    </row>
    <row r="263" spans="1:4" ht="15" customHeight="1">
      <c r="A263" s="328"/>
      <c r="B263" s="323"/>
      <c r="C263" s="323"/>
      <c r="D263" s="323"/>
    </row>
    <row r="264" spans="1:4" ht="22.5" customHeight="1">
      <c r="A264" s="328"/>
      <c r="B264" s="323"/>
      <c r="C264" s="323"/>
      <c r="D264" s="323"/>
    </row>
    <row r="265" spans="1:4" ht="15" customHeight="1">
      <c r="A265" s="328"/>
      <c r="B265" s="323"/>
      <c r="C265" s="323"/>
      <c r="D265" s="323"/>
    </row>
    <row r="266" spans="1:4" ht="15" customHeight="1">
      <c r="A266" s="328"/>
      <c r="B266" s="323"/>
      <c r="C266" s="323"/>
      <c r="D266" s="323"/>
    </row>
    <row r="267" spans="1:4" ht="15" customHeight="1">
      <c r="A267" s="328"/>
      <c r="B267" s="323"/>
      <c r="C267" s="323"/>
      <c r="D267" s="323"/>
    </row>
    <row r="268" spans="1:4" ht="15" customHeight="1">
      <c r="A268" s="328"/>
      <c r="B268" s="323"/>
      <c r="C268" s="323"/>
      <c r="D268" s="323"/>
    </row>
    <row r="269" spans="1:4" ht="15" customHeight="1">
      <c r="A269" s="328"/>
      <c r="B269" s="323"/>
      <c r="C269" s="323"/>
      <c r="D269" s="323"/>
    </row>
    <row r="270" spans="1:4" ht="22.5" customHeight="1">
      <c r="A270" s="328"/>
      <c r="B270" s="323"/>
      <c r="C270" s="323"/>
      <c r="D270" s="323"/>
    </row>
    <row r="271" spans="1:4" ht="15" customHeight="1">
      <c r="A271" s="328"/>
      <c r="B271" s="323"/>
      <c r="C271" s="323"/>
      <c r="D271" s="323"/>
    </row>
    <row r="272" spans="1:4" ht="15" customHeight="1">
      <c r="A272" s="328"/>
      <c r="B272" s="323"/>
      <c r="C272" s="323"/>
      <c r="D272" s="323"/>
    </row>
    <row r="273" spans="1:4" ht="15" customHeight="1">
      <c r="A273" s="328"/>
      <c r="B273" s="323"/>
      <c r="C273" s="323"/>
      <c r="D273" s="323"/>
    </row>
    <row r="274" spans="1:4" ht="15" customHeight="1">
      <c r="A274" s="328"/>
      <c r="B274" s="323"/>
      <c r="C274" s="323"/>
      <c r="D274" s="323"/>
    </row>
    <row r="275" spans="1:4" ht="15" customHeight="1">
      <c r="A275" s="328"/>
      <c r="B275" s="323"/>
      <c r="C275" s="323"/>
      <c r="D275" s="323"/>
    </row>
    <row r="276" spans="1:4" ht="22.5" customHeight="1">
      <c r="A276" s="328"/>
      <c r="B276" s="323"/>
      <c r="C276" s="323"/>
      <c r="D276" s="323"/>
    </row>
    <row r="277" spans="1:4" ht="15" customHeight="1">
      <c r="A277" s="328"/>
      <c r="B277" s="323"/>
      <c r="C277" s="323"/>
      <c r="D277" s="323"/>
    </row>
    <row r="278" spans="1:4" ht="15" customHeight="1">
      <c r="A278" s="328"/>
      <c r="B278" s="323"/>
      <c r="C278" s="323"/>
      <c r="D278" s="323"/>
    </row>
    <row r="279" spans="1:4" ht="15" customHeight="1">
      <c r="A279" s="328"/>
      <c r="B279" s="323"/>
      <c r="C279" s="323"/>
      <c r="D279" s="323"/>
    </row>
    <row r="280" spans="1:4" ht="15" customHeight="1">
      <c r="A280" s="328"/>
      <c r="B280" s="323"/>
      <c r="C280" s="323"/>
      <c r="D280" s="323"/>
    </row>
    <row r="281" spans="1:4" ht="15" customHeight="1">
      <c r="A281" s="328"/>
      <c r="B281" s="323"/>
      <c r="C281" s="323"/>
      <c r="D281" s="323"/>
    </row>
    <row r="282" spans="1:4" ht="22.5" customHeight="1">
      <c r="A282" s="328"/>
      <c r="B282" s="323"/>
      <c r="C282" s="323"/>
      <c r="D282" s="323"/>
    </row>
    <row r="283" spans="1:4" ht="15" customHeight="1">
      <c r="A283" s="328"/>
      <c r="B283" s="323"/>
      <c r="C283" s="323"/>
      <c r="D283" s="323"/>
    </row>
    <row r="284" spans="1:4" ht="15" customHeight="1">
      <c r="A284" s="328"/>
      <c r="B284" s="323"/>
      <c r="C284" s="323"/>
      <c r="D284" s="323"/>
    </row>
    <row r="285" spans="1:4" ht="15" customHeight="1">
      <c r="A285" s="328"/>
      <c r="B285" s="323"/>
      <c r="C285" s="323"/>
      <c r="D285" s="323"/>
    </row>
    <row r="286" spans="1:4" ht="15" customHeight="1">
      <c r="A286" s="328"/>
      <c r="B286" s="323"/>
      <c r="C286" s="323"/>
      <c r="D286" s="323"/>
    </row>
    <row r="287" spans="1:4" ht="15" customHeight="1">
      <c r="A287" s="328"/>
      <c r="B287" s="323"/>
      <c r="C287" s="323"/>
      <c r="D287" s="323"/>
    </row>
    <row r="288" spans="1:4" ht="22.5" customHeight="1">
      <c r="A288" s="328"/>
      <c r="B288" s="323"/>
      <c r="C288" s="323"/>
      <c r="D288" s="323"/>
    </row>
    <row r="289" spans="1:4" ht="15" customHeight="1">
      <c r="A289" s="328"/>
      <c r="B289" s="323"/>
      <c r="C289" s="323"/>
      <c r="D289" s="323"/>
    </row>
    <row r="290" spans="1:4" ht="15" customHeight="1">
      <c r="A290" s="328"/>
      <c r="B290" s="323"/>
      <c r="C290" s="323"/>
      <c r="D290" s="323"/>
    </row>
    <row r="291" spans="1:4" ht="15" customHeight="1">
      <c r="A291" s="328"/>
      <c r="B291" s="323"/>
      <c r="C291" s="323"/>
      <c r="D291" s="323"/>
    </row>
    <row r="292" spans="1:4" ht="15" customHeight="1">
      <c r="A292" s="328"/>
      <c r="B292" s="323"/>
      <c r="C292" s="323"/>
      <c r="D292" s="323"/>
    </row>
    <row r="293" spans="1:4" ht="15" customHeight="1">
      <c r="A293" s="328"/>
      <c r="B293" s="323"/>
      <c r="C293" s="323"/>
      <c r="D293" s="323"/>
    </row>
    <row r="294" spans="1:4" ht="22.5" customHeight="1">
      <c r="A294" s="328"/>
      <c r="B294" s="323"/>
      <c r="C294" s="323"/>
      <c r="D294" s="323"/>
    </row>
    <row r="295" spans="1:4" ht="15" customHeight="1">
      <c r="A295" s="328"/>
      <c r="B295" s="323"/>
      <c r="C295" s="323"/>
      <c r="D295" s="323"/>
    </row>
    <row r="296" spans="1:4" ht="15" customHeight="1">
      <c r="A296" s="328"/>
      <c r="B296" s="323"/>
      <c r="C296" s="323"/>
      <c r="D296" s="323"/>
    </row>
    <row r="297" spans="1:4" ht="15" customHeight="1">
      <c r="A297" s="328"/>
      <c r="B297" s="323"/>
      <c r="C297" s="323"/>
      <c r="D297" s="323"/>
    </row>
    <row r="298" spans="1:4" ht="15" customHeight="1">
      <c r="A298" s="328"/>
      <c r="B298" s="323"/>
      <c r="C298" s="323"/>
      <c r="D298" s="323"/>
    </row>
    <row r="299" spans="1:4" ht="15" customHeight="1">
      <c r="A299" s="328"/>
      <c r="B299" s="323"/>
      <c r="C299" s="323"/>
      <c r="D299" s="323"/>
    </row>
    <row r="300" spans="1:4" ht="22.5" customHeight="1">
      <c r="A300" s="328"/>
      <c r="B300" s="323"/>
      <c r="C300" s="323"/>
      <c r="D300" s="323"/>
    </row>
    <row r="301" spans="1:4" ht="15" customHeight="1">
      <c r="A301" s="328"/>
      <c r="B301" s="323"/>
      <c r="C301" s="323"/>
      <c r="D301" s="323"/>
    </row>
    <row r="302" spans="1:4" ht="15" customHeight="1">
      <c r="A302" s="328"/>
      <c r="B302" s="323"/>
      <c r="C302" s="323"/>
      <c r="D302" s="323"/>
    </row>
    <row r="303" spans="1:4" ht="15" customHeight="1">
      <c r="A303" s="328"/>
      <c r="B303" s="323"/>
      <c r="C303" s="323"/>
      <c r="D303" s="323"/>
    </row>
    <row r="304" spans="1:4" ht="15" customHeight="1">
      <c r="A304" s="328"/>
      <c r="B304" s="323"/>
      <c r="C304" s="323"/>
      <c r="D304" s="323"/>
    </row>
    <row r="305" spans="1:4" ht="15" customHeight="1">
      <c r="A305" s="328"/>
      <c r="B305" s="323"/>
      <c r="C305" s="323"/>
      <c r="D305" s="323"/>
    </row>
    <row r="306" spans="1:4" ht="22.5" customHeight="1">
      <c r="A306" s="328"/>
      <c r="B306" s="323"/>
      <c r="C306" s="323"/>
      <c r="D306" s="323"/>
    </row>
    <row r="307" spans="1:4" ht="15" customHeight="1">
      <c r="A307" s="328"/>
      <c r="B307" s="323"/>
      <c r="C307" s="323"/>
      <c r="D307" s="323"/>
    </row>
    <row r="308" spans="1:4" ht="15" customHeight="1">
      <c r="A308" s="328"/>
      <c r="B308" s="323"/>
      <c r="C308" s="323"/>
      <c r="D308" s="323"/>
    </row>
    <row r="309" spans="1:4" ht="15" customHeight="1">
      <c r="A309" s="328"/>
      <c r="B309" s="323"/>
      <c r="C309" s="323"/>
      <c r="D309" s="323"/>
    </row>
    <row r="310" spans="1:4" ht="15" customHeight="1">
      <c r="A310" s="328"/>
      <c r="B310" s="323"/>
      <c r="C310" s="323"/>
      <c r="D310" s="323"/>
    </row>
    <row r="311" spans="1:4" ht="15" customHeight="1">
      <c r="A311" s="328"/>
      <c r="B311" s="323"/>
      <c r="C311" s="323"/>
      <c r="D311" s="323"/>
    </row>
    <row r="312" spans="1:4" ht="22.5" customHeight="1">
      <c r="A312" s="328"/>
      <c r="B312" s="323"/>
      <c r="C312" s="323"/>
      <c r="D312" s="323"/>
    </row>
    <row r="313" spans="1:4" ht="15" customHeight="1">
      <c r="A313" s="328"/>
      <c r="B313" s="323"/>
      <c r="C313" s="323"/>
      <c r="D313" s="323"/>
    </row>
    <row r="314" spans="1:4" ht="15" customHeight="1">
      <c r="A314" s="328"/>
      <c r="B314" s="323"/>
      <c r="C314" s="323"/>
      <c r="D314" s="323"/>
    </row>
    <row r="315" spans="1:4" ht="15" customHeight="1">
      <c r="A315" s="328"/>
      <c r="B315" s="323"/>
      <c r="C315" s="323"/>
      <c r="D315" s="323"/>
    </row>
    <row r="316" spans="1:4" ht="15" customHeight="1">
      <c r="A316" s="328"/>
      <c r="B316" s="323"/>
      <c r="C316" s="323"/>
      <c r="D316" s="323"/>
    </row>
    <row r="317" spans="1:4" ht="15" customHeight="1">
      <c r="A317" s="328"/>
      <c r="B317" s="323"/>
      <c r="C317" s="323"/>
      <c r="D317" s="323"/>
    </row>
    <row r="318" spans="1:4" ht="22.5" customHeight="1">
      <c r="A318" s="328"/>
      <c r="B318" s="323"/>
      <c r="C318" s="323"/>
      <c r="D318" s="323"/>
    </row>
    <row r="319" spans="1:4" ht="15" customHeight="1">
      <c r="A319" s="328"/>
      <c r="B319" s="323"/>
      <c r="C319" s="323"/>
      <c r="D319" s="323"/>
    </row>
    <row r="320" spans="1:4" ht="15" customHeight="1">
      <c r="A320" s="328"/>
      <c r="B320" s="323"/>
      <c r="C320" s="323"/>
      <c r="D320" s="323"/>
    </row>
    <row r="321" spans="1:4" ht="15" customHeight="1">
      <c r="A321" s="328"/>
      <c r="B321" s="323"/>
      <c r="C321" s="323"/>
      <c r="D321" s="323"/>
    </row>
    <row r="322" spans="1:4" ht="15" customHeight="1">
      <c r="A322" s="328"/>
      <c r="B322" s="323"/>
      <c r="C322" s="323"/>
      <c r="D322" s="323"/>
    </row>
    <row r="323" spans="1:4" ht="15" customHeight="1">
      <c r="A323" s="328"/>
      <c r="B323" s="323"/>
      <c r="C323" s="323"/>
      <c r="D323" s="323"/>
    </row>
    <row r="324" spans="1:4" ht="22.5" customHeight="1">
      <c r="A324" s="328"/>
      <c r="B324" s="323"/>
      <c r="C324" s="323"/>
      <c r="D324" s="323"/>
    </row>
    <row r="325" spans="1:4" ht="15" customHeight="1">
      <c r="A325" s="328"/>
      <c r="B325" s="323"/>
      <c r="C325" s="323"/>
      <c r="D325" s="323"/>
    </row>
    <row r="326" spans="1:4" ht="15" customHeight="1">
      <c r="A326" s="328"/>
      <c r="B326" s="323"/>
      <c r="C326" s="323"/>
      <c r="D326" s="323"/>
    </row>
    <row r="327" spans="1:4" ht="15" customHeight="1">
      <c r="A327" s="328"/>
      <c r="B327" s="323"/>
      <c r="C327" s="323"/>
      <c r="D327" s="323"/>
    </row>
    <row r="328" spans="1:4" ht="15" customHeight="1">
      <c r="A328" s="328"/>
      <c r="B328" s="323"/>
      <c r="C328" s="323"/>
      <c r="D328" s="323"/>
    </row>
    <row r="329" spans="1:4" ht="15" customHeight="1">
      <c r="A329" s="328"/>
      <c r="B329" s="323"/>
      <c r="C329" s="323"/>
      <c r="D329" s="323"/>
    </row>
    <row r="330" spans="1:4" ht="22.5" customHeight="1">
      <c r="A330" s="328"/>
      <c r="B330" s="323"/>
      <c r="C330" s="323"/>
      <c r="D330" s="323"/>
    </row>
    <row r="331" spans="1:4" ht="15" customHeight="1">
      <c r="A331" s="328"/>
      <c r="B331" s="323"/>
      <c r="C331" s="323"/>
      <c r="D331" s="323"/>
    </row>
    <row r="332" spans="1:4" ht="15" customHeight="1">
      <c r="A332" s="328"/>
      <c r="B332" s="323"/>
      <c r="C332" s="323"/>
      <c r="D332" s="323"/>
    </row>
    <row r="333" spans="1:4" ht="15" customHeight="1">
      <c r="A333" s="328"/>
      <c r="B333" s="323"/>
      <c r="C333" s="323"/>
      <c r="D333" s="323"/>
    </row>
    <row r="334" spans="1:4" ht="15" customHeight="1">
      <c r="A334" s="328"/>
      <c r="B334" s="323"/>
      <c r="C334" s="323"/>
      <c r="D334" s="323"/>
    </row>
    <row r="335" spans="1:4" ht="15" customHeight="1">
      <c r="A335" s="328"/>
      <c r="B335" s="323"/>
      <c r="C335" s="323"/>
      <c r="D335" s="323"/>
    </row>
    <row r="336" spans="1:4" ht="22.5" customHeight="1">
      <c r="A336" s="328"/>
      <c r="B336" s="323"/>
      <c r="C336" s="323"/>
      <c r="D336" s="323"/>
    </row>
    <row r="337" spans="1:4" ht="15" customHeight="1">
      <c r="A337" s="328"/>
      <c r="B337" s="323"/>
      <c r="C337" s="323"/>
      <c r="D337" s="323"/>
    </row>
    <row r="338" spans="1:4" ht="15" customHeight="1">
      <c r="A338" s="328"/>
      <c r="B338" s="323"/>
      <c r="C338" s="323"/>
      <c r="D338" s="323"/>
    </row>
    <row r="339" spans="1:4" ht="15" customHeight="1">
      <c r="A339" s="328"/>
      <c r="B339" s="323"/>
      <c r="C339" s="323"/>
      <c r="D339" s="323"/>
    </row>
    <row r="340" spans="1:4" ht="15" customHeight="1">
      <c r="A340" s="328"/>
      <c r="B340" s="323"/>
      <c r="C340" s="323"/>
      <c r="D340" s="323"/>
    </row>
    <row r="341" spans="1:4" ht="15" customHeight="1">
      <c r="A341" s="328"/>
      <c r="B341" s="323"/>
      <c r="C341" s="323"/>
      <c r="D341" s="323"/>
    </row>
    <row r="342" spans="1:4" ht="22.5" customHeight="1">
      <c r="A342" s="328"/>
      <c r="B342" s="323"/>
      <c r="C342" s="323"/>
      <c r="D342" s="323"/>
    </row>
    <row r="343" spans="1:4" ht="15" customHeight="1">
      <c r="A343" s="328"/>
      <c r="B343" s="323"/>
      <c r="C343" s="323"/>
      <c r="D343" s="323"/>
    </row>
    <row r="344" spans="1:4" ht="15" customHeight="1">
      <c r="A344" s="328"/>
      <c r="B344" s="323"/>
      <c r="C344" s="323"/>
      <c r="D344" s="323"/>
    </row>
    <row r="345" spans="1:4" ht="15" customHeight="1">
      <c r="A345" s="328"/>
      <c r="B345" s="323"/>
      <c r="C345" s="323"/>
      <c r="D345" s="323"/>
    </row>
    <row r="346" spans="1:4" ht="15" customHeight="1">
      <c r="A346" s="328"/>
      <c r="B346" s="323"/>
      <c r="C346" s="323"/>
      <c r="D346" s="323"/>
    </row>
    <row r="347" spans="1:4" ht="15" customHeight="1">
      <c r="A347" s="328"/>
      <c r="B347" s="323"/>
      <c r="C347" s="323"/>
      <c r="D347" s="323"/>
    </row>
    <row r="348" spans="1:4" ht="22.5" customHeight="1">
      <c r="A348" s="328"/>
      <c r="B348" s="323"/>
      <c r="C348" s="323"/>
      <c r="D348" s="323"/>
    </row>
    <row r="349" spans="1:4" ht="15" customHeight="1">
      <c r="A349" s="328"/>
      <c r="B349" s="323"/>
      <c r="C349" s="323"/>
      <c r="D349" s="323"/>
    </row>
    <row r="350" spans="1:4" ht="15" customHeight="1">
      <c r="A350" s="328"/>
      <c r="B350" s="323"/>
      <c r="C350" s="323"/>
      <c r="D350" s="323"/>
    </row>
    <row r="351" spans="1:4" ht="15" customHeight="1">
      <c r="A351" s="328"/>
      <c r="B351" s="323"/>
      <c r="C351" s="323"/>
      <c r="D351" s="323"/>
    </row>
    <row r="352" spans="1:4" ht="15" customHeight="1">
      <c r="A352" s="328"/>
      <c r="B352" s="323"/>
      <c r="C352" s="323"/>
      <c r="D352" s="323"/>
    </row>
    <row r="353" spans="1:4" ht="15" customHeight="1">
      <c r="A353" s="328"/>
      <c r="B353" s="323"/>
      <c r="C353" s="323"/>
      <c r="D353" s="323"/>
    </row>
    <row r="354" spans="1:4" ht="22.5" customHeight="1">
      <c r="A354" s="328"/>
      <c r="B354" s="323"/>
      <c r="C354" s="323"/>
      <c r="D354" s="323"/>
    </row>
    <row r="355" spans="1:4" ht="15" customHeight="1">
      <c r="A355" s="328"/>
      <c r="B355" s="323"/>
      <c r="C355" s="323"/>
      <c r="D355" s="323"/>
    </row>
    <row r="356" spans="1:4" ht="15" customHeight="1">
      <c r="A356" s="328"/>
      <c r="B356" s="323"/>
      <c r="C356" s="323"/>
      <c r="D356" s="323"/>
    </row>
    <row r="357" spans="1:4" ht="15" customHeight="1">
      <c r="A357" s="328"/>
      <c r="B357" s="323"/>
      <c r="C357" s="323"/>
      <c r="D357" s="323"/>
    </row>
    <row r="358" spans="1:4" ht="15" customHeight="1">
      <c r="A358" s="328"/>
      <c r="B358" s="323"/>
      <c r="C358" s="323"/>
      <c r="D358" s="323"/>
    </row>
    <row r="359" spans="1:4" ht="15" customHeight="1">
      <c r="A359" s="328"/>
      <c r="B359" s="323"/>
      <c r="C359" s="323"/>
      <c r="D359" s="323"/>
    </row>
    <row r="360" spans="1:4" ht="22.5" customHeight="1">
      <c r="A360" s="328"/>
      <c r="B360" s="323"/>
      <c r="C360" s="323"/>
      <c r="D360" s="323"/>
    </row>
    <row r="361" spans="1:4" ht="15" customHeight="1">
      <c r="A361" s="328"/>
      <c r="B361" s="323"/>
      <c r="C361" s="323"/>
      <c r="D361" s="323"/>
    </row>
    <row r="362" spans="1:4" ht="15" customHeight="1">
      <c r="A362" s="328"/>
      <c r="B362" s="323"/>
      <c r="C362" s="323"/>
      <c r="D362" s="323"/>
    </row>
    <row r="363" spans="1:4" ht="15" customHeight="1">
      <c r="A363" s="328"/>
      <c r="B363" s="323"/>
      <c r="C363" s="323"/>
      <c r="D363" s="323"/>
    </row>
    <row r="364" spans="1:4" ht="15" customHeight="1">
      <c r="A364" s="328"/>
      <c r="B364" s="323"/>
      <c r="C364" s="323"/>
      <c r="D364" s="323"/>
    </row>
    <row r="365" spans="1:4" ht="15" customHeight="1">
      <c r="A365" s="328"/>
      <c r="B365" s="323"/>
      <c r="C365" s="323"/>
      <c r="D365" s="323"/>
    </row>
    <row r="366" spans="1:4" ht="22.5" customHeight="1">
      <c r="A366" s="328"/>
      <c r="B366" s="323"/>
      <c r="C366" s="323"/>
      <c r="D366" s="323"/>
    </row>
    <row r="367" spans="1:4" ht="15" customHeight="1">
      <c r="A367" s="328"/>
      <c r="B367" s="323"/>
      <c r="C367" s="323"/>
      <c r="D367" s="323"/>
    </row>
    <row r="368" spans="1:4" ht="15" customHeight="1">
      <c r="A368" s="328"/>
      <c r="B368" s="323"/>
      <c r="C368" s="323"/>
      <c r="D368" s="323"/>
    </row>
    <row r="369" spans="1:4" ht="15" customHeight="1">
      <c r="A369" s="328"/>
      <c r="B369" s="323"/>
      <c r="C369" s="323"/>
      <c r="D369" s="323"/>
    </row>
    <row r="370" spans="1:4" ht="15" customHeight="1">
      <c r="A370" s="328"/>
      <c r="B370" s="323"/>
      <c r="C370" s="323"/>
      <c r="D370" s="323"/>
    </row>
    <row r="371" spans="1:4" ht="15" customHeight="1">
      <c r="A371" s="328"/>
      <c r="B371" s="323"/>
      <c r="C371" s="323"/>
      <c r="D371" s="323"/>
    </row>
    <row r="372" spans="1:4" ht="22.5" customHeight="1">
      <c r="A372" s="328"/>
      <c r="B372" s="323"/>
      <c r="C372" s="323"/>
      <c r="D372" s="323"/>
    </row>
    <row r="373" spans="1:4" ht="15" customHeight="1">
      <c r="A373" s="328"/>
      <c r="B373" s="323"/>
      <c r="C373" s="323"/>
      <c r="D373" s="323"/>
    </row>
    <row r="374" spans="1:4" ht="15" customHeight="1">
      <c r="A374" s="328"/>
      <c r="B374" s="323"/>
      <c r="C374" s="323"/>
      <c r="D374" s="323"/>
    </row>
    <row r="375" spans="1:4" ht="15" customHeight="1">
      <c r="A375" s="328"/>
      <c r="B375" s="323"/>
      <c r="C375" s="323"/>
      <c r="D375" s="323"/>
    </row>
    <row r="376" spans="1:4" ht="15" customHeight="1">
      <c r="A376" s="328"/>
      <c r="B376" s="323"/>
      <c r="C376" s="323"/>
      <c r="D376" s="323"/>
    </row>
    <row r="377" spans="1:4" ht="15" customHeight="1">
      <c r="A377" s="328"/>
      <c r="B377" s="323"/>
      <c r="C377" s="323"/>
      <c r="D377" s="323"/>
    </row>
    <row r="378" spans="1:4" ht="22.5" customHeight="1">
      <c r="A378" s="328"/>
      <c r="B378" s="323"/>
      <c r="C378" s="323"/>
      <c r="D378" s="323"/>
    </row>
    <row r="379" spans="1:4" ht="15" customHeight="1">
      <c r="A379" s="328"/>
      <c r="B379" s="323"/>
      <c r="C379" s="323"/>
      <c r="D379" s="323"/>
    </row>
    <row r="380" spans="1:4" ht="15" customHeight="1">
      <c r="A380" s="328"/>
      <c r="B380" s="323"/>
      <c r="C380" s="323"/>
      <c r="D380" s="323"/>
    </row>
    <row r="381" spans="1:4" ht="15" customHeight="1">
      <c r="A381" s="328"/>
      <c r="B381" s="323"/>
      <c r="C381" s="323"/>
      <c r="D381" s="323"/>
    </row>
    <row r="382" spans="1:4" ht="15" customHeight="1">
      <c r="A382" s="328"/>
      <c r="B382" s="323"/>
      <c r="C382" s="323"/>
      <c r="D382" s="323"/>
    </row>
    <row r="383" spans="1:4" ht="15" customHeight="1">
      <c r="A383" s="328"/>
      <c r="B383" s="323"/>
      <c r="C383" s="323"/>
      <c r="D383" s="323"/>
    </row>
    <row r="384" spans="1:4" ht="22.5" customHeight="1">
      <c r="A384" s="328"/>
      <c r="B384" s="323"/>
      <c r="C384" s="323"/>
      <c r="D384" s="323"/>
    </row>
    <row r="385" spans="1:4" ht="15" customHeight="1">
      <c r="A385" s="328"/>
      <c r="B385" s="323"/>
      <c r="C385" s="323"/>
      <c r="D385" s="323"/>
    </row>
    <row r="386" spans="1:4" ht="15" customHeight="1">
      <c r="A386" s="328"/>
      <c r="B386" s="323"/>
      <c r="C386" s="323"/>
      <c r="D386" s="323"/>
    </row>
    <row r="387" spans="1:4" ht="15" customHeight="1">
      <c r="A387" s="328"/>
      <c r="B387" s="323"/>
      <c r="C387" s="323"/>
      <c r="D387" s="323"/>
    </row>
    <row r="388" spans="1:4" ht="15" customHeight="1">
      <c r="A388" s="328"/>
      <c r="B388" s="323"/>
      <c r="C388" s="323"/>
      <c r="D388" s="323"/>
    </row>
    <row r="389" spans="1:4" ht="15" customHeight="1">
      <c r="A389" s="328"/>
      <c r="B389" s="323"/>
      <c r="C389" s="323"/>
      <c r="D389" s="323"/>
    </row>
    <row r="390" spans="1:4" ht="22.5" customHeight="1">
      <c r="A390" s="328"/>
      <c r="B390" s="323"/>
      <c r="C390" s="323"/>
      <c r="D390" s="323"/>
    </row>
    <row r="391" spans="1:4" ht="15" customHeight="1">
      <c r="A391" s="328"/>
      <c r="B391" s="323"/>
      <c r="C391" s="323"/>
      <c r="D391" s="323"/>
    </row>
    <row r="392" spans="1:4" ht="15" customHeight="1">
      <c r="A392" s="328"/>
      <c r="B392" s="323"/>
      <c r="C392" s="323"/>
      <c r="D392" s="323"/>
    </row>
    <row r="393" spans="1:4" ht="15" customHeight="1">
      <c r="A393" s="328"/>
      <c r="B393" s="323"/>
      <c r="C393" s="323"/>
      <c r="D393" s="323"/>
    </row>
    <row r="394" spans="1:4" ht="15" customHeight="1">
      <c r="A394" s="328"/>
      <c r="B394" s="323"/>
      <c r="C394" s="323"/>
      <c r="D394" s="323"/>
    </row>
    <row r="395" spans="1:4" ht="15" customHeight="1">
      <c r="A395" s="328"/>
      <c r="B395" s="323"/>
      <c r="C395" s="323"/>
      <c r="D395" s="323"/>
    </row>
    <row r="396" spans="1:4" ht="22.5" customHeight="1">
      <c r="A396" s="328"/>
      <c r="B396" s="323"/>
      <c r="C396" s="323"/>
      <c r="D396" s="323"/>
    </row>
    <row r="397" spans="1:4" ht="15" customHeight="1">
      <c r="A397" s="328"/>
      <c r="B397" s="323"/>
      <c r="C397" s="323"/>
      <c r="D397" s="323"/>
    </row>
    <row r="398" spans="1:4" ht="15" customHeight="1">
      <c r="A398" s="328"/>
      <c r="B398" s="323"/>
      <c r="C398" s="323"/>
      <c r="D398" s="323"/>
    </row>
    <row r="399" spans="1:4" ht="15" customHeight="1">
      <c r="A399" s="328"/>
      <c r="B399" s="323"/>
      <c r="C399" s="323"/>
      <c r="D399" s="323"/>
    </row>
    <row r="400" spans="1:4" ht="15" customHeight="1">
      <c r="A400" s="328"/>
      <c r="B400" s="323"/>
      <c r="C400" s="323"/>
      <c r="D400" s="323"/>
    </row>
    <row r="401" spans="1:4" ht="15" customHeight="1">
      <c r="A401" s="328"/>
      <c r="B401" s="323"/>
      <c r="C401" s="323"/>
      <c r="D401" s="323"/>
    </row>
    <row r="402" spans="1:4" ht="22.5" customHeight="1">
      <c r="A402" s="328"/>
      <c r="B402" s="323"/>
      <c r="C402" s="323"/>
      <c r="D402" s="323"/>
    </row>
    <row r="403" spans="1:4" ht="15" customHeight="1">
      <c r="A403" s="328"/>
      <c r="B403" s="323"/>
      <c r="C403" s="323"/>
      <c r="D403" s="323"/>
    </row>
    <row r="404" spans="1:4" ht="15" customHeight="1">
      <c r="A404" s="328"/>
      <c r="B404" s="323"/>
      <c r="C404" s="323"/>
      <c r="D404" s="323"/>
    </row>
    <row r="405" spans="1:4" ht="15" customHeight="1">
      <c r="A405" s="328"/>
      <c r="B405" s="323"/>
      <c r="C405" s="323"/>
      <c r="D405" s="323"/>
    </row>
    <row r="406" spans="1:4" ht="15" customHeight="1">
      <c r="A406" s="328"/>
      <c r="B406" s="323"/>
      <c r="C406" s="323"/>
      <c r="D406" s="323"/>
    </row>
    <row r="407" spans="1:4" ht="15" customHeight="1">
      <c r="A407" s="328"/>
      <c r="B407" s="323"/>
      <c r="C407" s="323"/>
      <c r="D407" s="323"/>
    </row>
    <row r="408" spans="1:4" ht="22.5" customHeight="1">
      <c r="A408" s="328"/>
      <c r="B408" s="323"/>
      <c r="C408" s="323"/>
      <c r="D408" s="323"/>
    </row>
    <row r="409" spans="1:4" ht="15" customHeight="1">
      <c r="A409" s="328"/>
      <c r="B409" s="323"/>
      <c r="C409" s="323"/>
      <c r="D409" s="323"/>
    </row>
    <row r="410" spans="1:4" ht="15" customHeight="1">
      <c r="A410" s="328"/>
      <c r="B410" s="323"/>
      <c r="C410" s="323"/>
      <c r="D410" s="323"/>
    </row>
    <row r="411" spans="1:4" ht="15" customHeight="1">
      <c r="A411" s="328"/>
      <c r="B411" s="323"/>
      <c r="C411" s="323"/>
      <c r="D411" s="323"/>
    </row>
    <row r="412" spans="1:4" ht="15" customHeight="1">
      <c r="A412" s="328"/>
      <c r="B412" s="323"/>
      <c r="C412" s="323"/>
      <c r="D412" s="323"/>
    </row>
    <row r="413" spans="1:4" ht="15" customHeight="1">
      <c r="A413" s="328"/>
      <c r="B413" s="323"/>
      <c r="C413" s="323"/>
      <c r="D413" s="323"/>
    </row>
    <row r="414" spans="1:4" ht="22.5" customHeight="1">
      <c r="A414" s="328"/>
      <c r="B414" s="323"/>
      <c r="C414" s="323"/>
      <c r="D414" s="323"/>
    </row>
    <row r="415" spans="1:4" ht="15" customHeight="1">
      <c r="A415" s="328"/>
      <c r="B415" s="323"/>
      <c r="C415" s="323"/>
      <c r="D415" s="323"/>
    </row>
    <row r="416" spans="1:4" ht="15" customHeight="1">
      <c r="A416" s="328"/>
      <c r="B416" s="323"/>
      <c r="C416" s="323"/>
      <c r="D416" s="323"/>
    </row>
    <row r="417" spans="1:4" ht="15" customHeight="1">
      <c r="A417" s="328"/>
      <c r="B417" s="323"/>
      <c r="C417" s="323"/>
      <c r="D417" s="323"/>
    </row>
    <row r="418" spans="1:4" ht="15" customHeight="1">
      <c r="A418" s="328"/>
      <c r="B418" s="323"/>
      <c r="C418" s="323"/>
      <c r="D418" s="323"/>
    </row>
    <row r="419" spans="1:4" ht="15" customHeight="1">
      <c r="A419" s="328"/>
      <c r="B419" s="323"/>
      <c r="C419" s="323"/>
      <c r="D419" s="323"/>
    </row>
    <row r="420" spans="1:4" ht="22.5" customHeight="1">
      <c r="A420" s="328"/>
      <c r="B420" s="323"/>
      <c r="C420" s="323"/>
      <c r="D420" s="323"/>
    </row>
    <row r="421" spans="1:4" ht="15" customHeight="1">
      <c r="A421" s="328"/>
      <c r="B421" s="323"/>
      <c r="C421" s="323"/>
      <c r="D421" s="323"/>
    </row>
    <row r="422" spans="1:4" ht="15" customHeight="1">
      <c r="A422" s="328"/>
      <c r="B422" s="323"/>
      <c r="C422" s="323"/>
      <c r="D422" s="323"/>
    </row>
    <row r="423" spans="1:4" ht="15" customHeight="1">
      <c r="A423" s="328"/>
      <c r="B423" s="323"/>
      <c r="C423" s="323"/>
      <c r="D423" s="323"/>
    </row>
    <row r="424" spans="1:4" ht="15" customHeight="1">
      <c r="A424" s="328"/>
      <c r="B424" s="323"/>
      <c r="C424" s="323"/>
      <c r="D424" s="323"/>
    </row>
    <row r="425" spans="1:4" ht="15" customHeight="1">
      <c r="A425" s="328"/>
      <c r="B425" s="323"/>
      <c r="C425" s="323"/>
      <c r="D425" s="323"/>
    </row>
    <row r="426" spans="1:4" ht="22.5" customHeight="1">
      <c r="A426" s="328"/>
      <c r="B426" s="323"/>
      <c r="C426" s="323"/>
      <c r="D426" s="323"/>
    </row>
    <row r="427" spans="1:4" ht="15" customHeight="1">
      <c r="A427" s="328"/>
      <c r="B427" s="323"/>
      <c r="C427" s="323"/>
      <c r="D427" s="323"/>
    </row>
    <row r="428" spans="1:4" ht="15" customHeight="1">
      <c r="A428" s="328"/>
      <c r="B428" s="323"/>
      <c r="C428" s="323"/>
      <c r="D428" s="323"/>
    </row>
    <row r="429" spans="1:4" ht="15" customHeight="1">
      <c r="A429" s="328"/>
      <c r="B429" s="323"/>
      <c r="C429" s="323"/>
      <c r="D429" s="323"/>
    </row>
    <row r="430" spans="1:4" ht="15" customHeight="1">
      <c r="A430" s="328"/>
      <c r="B430" s="323"/>
      <c r="C430" s="323"/>
      <c r="D430" s="323"/>
    </row>
    <row r="431" spans="1:4" ht="15" customHeight="1">
      <c r="A431" s="328"/>
      <c r="B431" s="323"/>
      <c r="C431" s="323"/>
      <c r="D431" s="323"/>
    </row>
    <row r="432" spans="1:4" ht="22.5" customHeight="1">
      <c r="A432" s="328"/>
      <c r="B432" s="323"/>
      <c r="C432" s="323"/>
      <c r="D432" s="323"/>
    </row>
    <row r="433" spans="1:4" ht="15" customHeight="1">
      <c r="A433" s="328"/>
      <c r="B433" s="323"/>
      <c r="C433" s="323"/>
      <c r="D433" s="323"/>
    </row>
    <row r="434" spans="1:4" ht="15" customHeight="1">
      <c r="A434" s="328"/>
      <c r="B434" s="323"/>
      <c r="C434" s="323"/>
      <c r="D434" s="323"/>
    </row>
    <row r="435" spans="1:4" ht="15" customHeight="1">
      <c r="A435" s="328"/>
      <c r="B435" s="323"/>
      <c r="C435" s="323"/>
      <c r="D435" s="323"/>
    </row>
    <row r="436" spans="1:4" ht="15" customHeight="1">
      <c r="A436" s="328"/>
      <c r="B436" s="323"/>
      <c r="C436" s="323"/>
      <c r="D436" s="323"/>
    </row>
    <row r="437" spans="1:4" ht="15" customHeight="1">
      <c r="A437" s="328"/>
      <c r="B437" s="323"/>
      <c r="C437" s="323"/>
      <c r="D437" s="323"/>
    </row>
    <row r="438" spans="1:4" ht="22.5" customHeight="1">
      <c r="A438" s="328"/>
      <c r="B438" s="323"/>
      <c r="C438" s="323"/>
      <c r="D438" s="323"/>
    </row>
    <row r="439" spans="1:4" ht="12">
      <c r="A439" s="328"/>
      <c r="B439" s="323"/>
      <c r="C439" s="323"/>
      <c r="D439" s="323"/>
    </row>
    <row r="440" spans="1:4" ht="12">
      <c r="A440" s="328"/>
      <c r="B440" s="323"/>
      <c r="C440" s="323"/>
      <c r="D440" s="323"/>
    </row>
    <row r="441" spans="1:4" ht="12">
      <c r="A441" s="328"/>
      <c r="B441" s="323"/>
      <c r="C441" s="323"/>
      <c r="D441" s="323"/>
    </row>
    <row r="442" spans="1:4" ht="12">
      <c r="A442" s="328"/>
      <c r="B442" s="323"/>
      <c r="C442" s="323"/>
      <c r="D442" s="323"/>
    </row>
    <row r="443" spans="1:4" ht="12">
      <c r="A443" s="328"/>
      <c r="B443" s="323"/>
      <c r="C443" s="323"/>
      <c r="D443" s="323"/>
    </row>
    <row r="444" spans="1:4" ht="12">
      <c r="A444" s="328"/>
      <c r="B444" s="323"/>
      <c r="C444" s="323"/>
      <c r="D444" s="323"/>
    </row>
    <row r="445" spans="1:4" ht="12">
      <c r="A445" s="328"/>
      <c r="B445" s="323"/>
      <c r="C445" s="323"/>
      <c r="D445" s="323"/>
    </row>
    <row r="446" spans="1:4" ht="12">
      <c r="A446" s="328"/>
      <c r="B446" s="323"/>
      <c r="C446" s="323"/>
      <c r="D446" s="323"/>
    </row>
    <row r="447" spans="1:4" ht="12">
      <c r="A447" s="328"/>
      <c r="B447" s="323"/>
      <c r="C447" s="323"/>
      <c r="D447" s="323"/>
    </row>
    <row r="448" spans="1:4" ht="12">
      <c r="A448" s="328"/>
      <c r="B448" s="323"/>
      <c r="C448" s="323"/>
      <c r="D448" s="323"/>
    </row>
    <row r="449" spans="1:4" ht="12">
      <c r="A449" s="328"/>
      <c r="B449" s="323"/>
      <c r="C449" s="323"/>
      <c r="D449" s="323"/>
    </row>
    <row r="450" spans="1:4" ht="12">
      <c r="A450" s="328"/>
      <c r="B450" s="323"/>
      <c r="C450" s="323"/>
      <c r="D450" s="323"/>
    </row>
    <row r="451" spans="1:4" ht="12">
      <c r="A451" s="328"/>
      <c r="B451" s="323"/>
      <c r="C451" s="323"/>
      <c r="D451" s="323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7.16015625" style="144" bestFit="1" customWidth="1"/>
    <col min="12" max="12" width="7.66015625" style="144" bestFit="1" customWidth="1"/>
    <col min="13" max="13" width="6.83203125" style="144" bestFit="1" customWidth="1"/>
    <col min="14" max="15" width="12" style="144" customWidth="1"/>
  </cols>
  <sheetData>
    <row r="1" spans="1:13" s="2" customFormat="1" ht="39.75" customHeight="1">
      <c r="A1" s="383" t="s">
        <v>422</v>
      </c>
      <c r="B1" s="384"/>
      <c r="C1" s="384"/>
      <c r="D1" s="384"/>
      <c r="E1" s="384"/>
      <c r="F1" s="384"/>
      <c r="G1" s="384"/>
      <c r="L1" s="143"/>
      <c r="M1" s="143"/>
    </row>
    <row r="2" spans="1:13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  <c r="L2" s="127"/>
      <c r="M2" s="127"/>
    </row>
    <row r="3" spans="1:11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J3" s="128"/>
      <c r="K3" s="128"/>
    </row>
    <row r="4" spans="1:8" s="13" customFormat="1" ht="15" customHeight="1">
      <c r="A4" s="11" t="s">
        <v>6</v>
      </c>
      <c r="B4" s="12">
        <f>D4+F4</f>
        <v>17961</v>
      </c>
      <c r="C4" s="12">
        <f aca="true" t="shared" si="0" ref="C4:C23">B4/$B$4*100</f>
        <v>100</v>
      </c>
      <c r="D4" s="12">
        <f>SUM(D5:D23)</f>
        <v>9094</v>
      </c>
      <c r="E4" s="12">
        <f aca="true" t="shared" si="1" ref="E4:E23">D4/$D$4*100</f>
        <v>100</v>
      </c>
      <c r="F4" s="12">
        <f>SUM(F5:F23)</f>
        <v>8867</v>
      </c>
      <c r="G4" s="12">
        <f aca="true" t="shared" si="2" ref="G4:G23">F4/$F$4*100</f>
        <v>100</v>
      </c>
      <c r="H4"/>
    </row>
    <row r="5" spans="1:15" ht="15" customHeight="1">
      <c r="A5" s="14" t="s">
        <v>7</v>
      </c>
      <c r="B5" s="18">
        <f>D5+F5</f>
        <v>279</v>
      </c>
      <c r="C5" s="16">
        <f t="shared" si="0"/>
        <v>1.553365625521964</v>
      </c>
      <c r="D5" s="15">
        <v>153</v>
      </c>
      <c r="E5" s="16">
        <f t="shared" si="1"/>
        <v>1.682427974488674</v>
      </c>
      <c r="F5" s="15">
        <v>126</v>
      </c>
      <c r="G5" s="16">
        <f t="shared" si="2"/>
        <v>1.4209992105559943</v>
      </c>
      <c r="J5"/>
      <c r="K5"/>
      <c r="L5"/>
      <c r="M5"/>
      <c r="N5"/>
      <c r="O5"/>
    </row>
    <row r="6" spans="1:15" ht="15" customHeight="1">
      <c r="A6" s="14" t="s">
        <v>8</v>
      </c>
      <c r="B6" s="18">
        <f aca="true" t="shared" si="3" ref="B6:B23">D6+F6</f>
        <v>364</v>
      </c>
      <c r="C6" s="16">
        <f t="shared" si="0"/>
        <v>2.026613217526864</v>
      </c>
      <c r="D6" s="15">
        <v>205</v>
      </c>
      <c r="E6" s="16">
        <f t="shared" si="1"/>
        <v>2.2542335605893995</v>
      </c>
      <c r="F6" s="15">
        <v>159</v>
      </c>
      <c r="G6" s="16">
        <f t="shared" si="2"/>
        <v>1.7931656704635164</v>
      </c>
      <c r="J6"/>
      <c r="K6"/>
      <c r="L6"/>
      <c r="M6"/>
      <c r="N6"/>
      <c r="O6"/>
    </row>
    <row r="7" spans="1:15" ht="15" customHeight="1">
      <c r="A7" s="14" t="s">
        <v>9</v>
      </c>
      <c r="B7" s="18">
        <f t="shared" si="3"/>
        <v>443</v>
      </c>
      <c r="C7" s="16">
        <f t="shared" si="0"/>
        <v>2.466455097154947</v>
      </c>
      <c r="D7" s="15">
        <v>208</v>
      </c>
      <c r="E7" s="16">
        <f t="shared" si="1"/>
        <v>2.287222344402903</v>
      </c>
      <c r="F7" s="15">
        <v>235</v>
      </c>
      <c r="G7" s="16">
        <f t="shared" si="2"/>
        <v>2.650276305402053</v>
      </c>
      <c r="J7"/>
      <c r="K7"/>
      <c r="L7"/>
      <c r="M7"/>
      <c r="N7"/>
      <c r="O7"/>
    </row>
    <row r="8" spans="1:15" ht="15" customHeight="1">
      <c r="A8" s="14" t="s">
        <v>10</v>
      </c>
      <c r="B8" s="18">
        <f t="shared" si="3"/>
        <v>551</v>
      </c>
      <c r="C8" s="16">
        <f t="shared" si="0"/>
        <v>3.0677579199376424</v>
      </c>
      <c r="D8" s="15">
        <v>290</v>
      </c>
      <c r="E8" s="16">
        <f t="shared" si="1"/>
        <v>3.188915768638663</v>
      </c>
      <c r="F8" s="15">
        <v>261</v>
      </c>
      <c r="G8" s="16">
        <f t="shared" si="2"/>
        <v>2.9434983647231308</v>
      </c>
      <c r="J8"/>
      <c r="K8"/>
      <c r="L8"/>
      <c r="M8"/>
      <c r="N8"/>
      <c r="O8"/>
    </row>
    <row r="9" spans="1:15" ht="22.5" customHeight="1">
      <c r="A9" s="17" t="s">
        <v>11</v>
      </c>
      <c r="B9" s="18">
        <f t="shared" si="3"/>
        <v>732</v>
      </c>
      <c r="C9" s="16">
        <f t="shared" si="0"/>
        <v>4.075496909971605</v>
      </c>
      <c r="D9" s="18">
        <v>382</v>
      </c>
      <c r="E9" s="16">
        <f t="shared" si="1"/>
        <v>4.200571805586101</v>
      </c>
      <c r="F9" s="18">
        <v>350</v>
      </c>
      <c r="G9" s="16">
        <f t="shared" si="2"/>
        <v>3.9472200293222057</v>
      </c>
      <c r="J9"/>
      <c r="K9"/>
      <c r="L9"/>
      <c r="M9"/>
      <c r="N9"/>
      <c r="O9"/>
    </row>
    <row r="10" spans="1:15" ht="15" customHeight="1">
      <c r="A10" s="17" t="s">
        <v>12</v>
      </c>
      <c r="B10" s="18">
        <f t="shared" si="3"/>
        <v>1242</v>
      </c>
      <c r="C10" s="16">
        <f t="shared" si="0"/>
        <v>6.914982462001003</v>
      </c>
      <c r="D10" s="18">
        <v>649</v>
      </c>
      <c r="E10" s="16">
        <f t="shared" si="1"/>
        <v>7.136573564987904</v>
      </c>
      <c r="F10" s="18">
        <v>593</v>
      </c>
      <c r="G10" s="16">
        <f t="shared" si="2"/>
        <v>6.687718506823052</v>
      </c>
      <c r="J10"/>
      <c r="K10"/>
      <c r="L10"/>
      <c r="M10"/>
      <c r="N10"/>
      <c r="O10"/>
    </row>
    <row r="11" spans="1:15" ht="15" customHeight="1">
      <c r="A11" s="17" t="s">
        <v>13</v>
      </c>
      <c r="B11" s="18">
        <f t="shared" si="3"/>
        <v>1703</v>
      </c>
      <c r="C11" s="16">
        <f t="shared" si="0"/>
        <v>9.481654696286398</v>
      </c>
      <c r="D11" s="18">
        <v>908</v>
      </c>
      <c r="E11" s="16">
        <f t="shared" si="1"/>
        <v>9.984605234220364</v>
      </c>
      <c r="F11" s="18">
        <v>795</v>
      </c>
      <c r="G11" s="16">
        <f t="shared" si="2"/>
        <v>8.965828352317583</v>
      </c>
      <c r="J11"/>
      <c r="K11"/>
      <c r="L11"/>
      <c r="M11"/>
      <c r="N11"/>
      <c r="O11"/>
    </row>
    <row r="12" spans="1:15" ht="15" customHeight="1">
      <c r="A12" s="17" t="s">
        <v>14</v>
      </c>
      <c r="B12" s="18">
        <f t="shared" si="3"/>
        <v>1703</v>
      </c>
      <c r="C12" s="16">
        <f t="shared" si="0"/>
        <v>9.481654696286398</v>
      </c>
      <c r="D12" s="18">
        <v>861</v>
      </c>
      <c r="E12" s="16">
        <f t="shared" si="1"/>
        <v>9.467780954475478</v>
      </c>
      <c r="F12" s="18">
        <v>842</v>
      </c>
      <c r="G12" s="16">
        <f t="shared" si="2"/>
        <v>9.495883613397993</v>
      </c>
      <c r="J12"/>
      <c r="K12"/>
      <c r="L12"/>
      <c r="M12"/>
      <c r="N12"/>
      <c r="O12"/>
    </row>
    <row r="13" spans="1:15" ht="15" customHeight="1">
      <c r="A13" s="17" t="s">
        <v>15</v>
      </c>
      <c r="B13" s="18">
        <f t="shared" si="3"/>
        <v>1650</v>
      </c>
      <c r="C13" s="16">
        <f t="shared" si="0"/>
        <v>9.186570903624519</v>
      </c>
      <c r="D13" s="18">
        <v>799</v>
      </c>
      <c r="E13" s="16">
        <f t="shared" si="1"/>
        <v>8.786012755663075</v>
      </c>
      <c r="F13" s="18">
        <v>851</v>
      </c>
      <c r="G13" s="16">
        <f t="shared" si="2"/>
        <v>9.597383557009136</v>
      </c>
      <c r="J13"/>
      <c r="K13"/>
      <c r="L13"/>
      <c r="M13"/>
      <c r="N13"/>
      <c r="O13"/>
    </row>
    <row r="14" spans="1:15" ht="22.5" customHeight="1">
      <c r="A14" s="17" t="s">
        <v>16</v>
      </c>
      <c r="B14" s="18">
        <f t="shared" si="3"/>
        <v>1641</v>
      </c>
      <c r="C14" s="16">
        <f t="shared" si="0"/>
        <v>9.136462335059296</v>
      </c>
      <c r="D14" s="18">
        <v>862</v>
      </c>
      <c r="E14" s="16">
        <f t="shared" si="1"/>
        <v>9.478777215746646</v>
      </c>
      <c r="F14" s="18">
        <v>779</v>
      </c>
      <c r="G14" s="16">
        <f t="shared" si="2"/>
        <v>8.785384008119996</v>
      </c>
      <c r="J14"/>
      <c r="K14"/>
      <c r="L14"/>
      <c r="M14"/>
      <c r="N14"/>
      <c r="O14"/>
    </row>
    <row r="15" spans="1:15" ht="15" customHeight="1">
      <c r="A15" s="17" t="s">
        <v>17</v>
      </c>
      <c r="B15" s="18">
        <f t="shared" si="3"/>
        <v>1442</v>
      </c>
      <c r="C15" s="16">
        <f t="shared" si="0"/>
        <v>8.028506207894884</v>
      </c>
      <c r="D15" s="18">
        <v>807</v>
      </c>
      <c r="E15" s="16">
        <f t="shared" si="1"/>
        <v>8.873982845832415</v>
      </c>
      <c r="F15" s="18">
        <v>635</v>
      </c>
      <c r="G15" s="16">
        <f t="shared" si="2"/>
        <v>7.161384910341717</v>
      </c>
      <c r="J15"/>
      <c r="K15"/>
      <c r="L15"/>
      <c r="M15"/>
      <c r="N15"/>
      <c r="O15"/>
    </row>
    <row r="16" spans="1:15" ht="15" customHeight="1">
      <c r="A16" s="17" t="s">
        <v>18</v>
      </c>
      <c r="B16" s="18">
        <f t="shared" si="3"/>
        <v>1199</v>
      </c>
      <c r="C16" s="16">
        <f t="shared" si="0"/>
        <v>6.675574856633817</v>
      </c>
      <c r="D16" s="18">
        <v>628</v>
      </c>
      <c r="E16" s="16">
        <f t="shared" si="1"/>
        <v>6.90565207829338</v>
      </c>
      <c r="F16" s="18">
        <v>571</v>
      </c>
      <c r="G16" s="16">
        <f t="shared" si="2"/>
        <v>6.43960753355137</v>
      </c>
      <c r="J16"/>
      <c r="K16"/>
      <c r="L16"/>
      <c r="M16"/>
      <c r="N16"/>
      <c r="O16"/>
    </row>
    <row r="17" spans="1:15" ht="15" customHeight="1">
      <c r="A17" s="17" t="s">
        <v>19</v>
      </c>
      <c r="B17" s="18">
        <f t="shared" si="3"/>
        <v>1058</v>
      </c>
      <c r="C17" s="16">
        <f t="shared" si="0"/>
        <v>5.890540615778631</v>
      </c>
      <c r="D17" s="18">
        <v>557</v>
      </c>
      <c r="E17" s="16">
        <f t="shared" si="1"/>
        <v>6.124917528040466</v>
      </c>
      <c r="F17" s="18">
        <v>501</v>
      </c>
      <c r="G17" s="16">
        <f t="shared" si="2"/>
        <v>5.650163527686929</v>
      </c>
      <c r="J17"/>
      <c r="K17"/>
      <c r="L17"/>
      <c r="M17"/>
      <c r="N17"/>
      <c r="O17"/>
    </row>
    <row r="18" spans="1:8" s="19" customFormat="1" ht="15" customHeight="1">
      <c r="A18" s="17" t="s">
        <v>20</v>
      </c>
      <c r="B18" s="18">
        <f t="shared" si="3"/>
        <v>1015</v>
      </c>
      <c r="C18" s="16">
        <f t="shared" si="0"/>
        <v>5.651133010411447</v>
      </c>
      <c r="D18" s="18">
        <v>519</v>
      </c>
      <c r="E18" s="16">
        <f t="shared" si="1"/>
        <v>5.707059599736089</v>
      </c>
      <c r="F18" s="18">
        <v>496</v>
      </c>
      <c r="G18" s="16">
        <f t="shared" si="2"/>
        <v>5.593774670125183</v>
      </c>
      <c r="H18"/>
    </row>
    <row r="19" spans="1:15" ht="22.5" customHeight="1">
      <c r="A19" t="s">
        <v>21</v>
      </c>
      <c r="B19" s="18">
        <f t="shared" si="3"/>
        <v>1080</v>
      </c>
      <c r="C19" s="16">
        <f t="shared" si="0"/>
        <v>6.0130282278269584</v>
      </c>
      <c r="D19" s="18">
        <v>480</v>
      </c>
      <c r="E19" s="16">
        <f t="shared" si="1"/>
        <v>5.278205410160545</v>
      </c>
      <c r="F19" s="18">
        <v>600</v>
      </c>
      <c r="G19" s="16">
        <f t="shared" si="2"/>
        <v>6.766662907409496</v>
      </c>
      <c r="J19"/>
      <c r="K19"/>
      <c r="L19"/>
      <c r="M19"/>
      <c r="N19"/>
      <c r="O19"/>
    </row>
    <row r="20" spans="1:15" ht="15" customHeight="1">
      <c r="A20" t="s">
        <v>22</v>
      </c>
      <c r="B20" s="18">
        <f t="shared" si="3"/>
        <v>849</v>
      </c>
      <c r="C20" s="16">
        <f t="shared" si="0"/>
        <v>4.726908301319526</v>
      </c>
      <c r="D20" s="18">
        <v>374</v>
      </c>
      <c r="E20" s="16">
        <f t="shared" si="1"/>
        <v>4.1126017154167585</v>
      </c>
      <c r="F20" s="18">
        <v>475</v>
      </c>
      <c r="G20" s="16">
        <f t="shared" si="2"/>
        <v>5.356941468365851</v>
      </c>
      <c r="J20"/>
      <c r="K20"/>
      <c r="L20"/>
      <c r="M20"/>
      <c r="N20"/>
      <c r="O20"/>
    </row>
    <row r="21" spans="1:15" ht="15" customHeight="1">
      <c r="A21" t="s">
        <v>23</v>
      </c>
      <c r="B21" s="18">
        <f t="shared" si="3"/>
        <v>599</v>
      </c>
      <c r="C21" s="16">
        <f t="shared" si="0"/>
        <v>3.335003618952174</v>
      </c>
      <c r="D21" s="18">
        <v>251</v>
      </c>
      <c r="E21" s="16">
        <f t="shared" si="1"/>
        <v>2.760061579063118</v>
      </c>
      <c r="F21" s="18">
        <v>348</v>
      </c>
      <c r="G21" s="16">
        <f t="shared" si="2"/>
        <v>3.924664486297508</v>
      </c>
      <c r="J21"/>
      <c r="K21"/>
      <c r="L21"/>
      <c r="M21"/>
      <c r="N21"/>
      <c r="O21"/>
    </row>
    <row r="22" spans="1:15" ht="15" customHeight="1">
      <c r="A22" t="s">
        <v>24</v>
      </c>
      <c r="B22" s="18">
        <f t="shared" si="3"/>
        <v>279</v>
      </c>
      <c r="C22" s="16">
        <f t="shared" si="0"/>
        <v>1.553365625521964</v>
      </c>
      <c r="D22" s="18">
        <v>114</v>
      </c>
      <c r="E22" s="16">
        <f t="shared" si="1"/>
        <v>1.2535737849131294</v>
      </c>
      <c r="F22" s="18">
        <v>165</v>
      </c>
      <c r="G22" s="16">
        <f t="shared" si="2"/>
        <v>1.8608322995376114</v>
      </c>
      <c r="J22"/>
      <c r="K22"/>
      <c r="L22"/>
      <c r="M22"/>
      <c r="N22"/>
      <c r="O22"/>
    </row>
    <row r="23" spans="1:15" ht="15" customHeight="1">
      <c r="A23" s="20" t="s">
        <v>25</v>
      </c>
      <c r="B23" s="21">
        <f t="shared" si="3"/>
        <v>132</v>
      </c>
      <c r="C23" s="22">
        <f t="shared" si="0"/>
        <v>0.7349256722899616</v>
      </c>
      <c r="D23" s="21">
        <v>47</v>
      </c>
      <c r="E23" s="22">
        <f t="shared" si="1"/>
        <v>0.5168242797448868</v>
      </c>
      <c r="F23" s="21">
        <v>85</v>
      </c>
      <c r="G23" s="22">
        <f t="shared" si="2"/>
        <v>0.9586105785496787</v>
      </c>
      <c r="J23"/>
      <c r="K23"/>
      <c r="L23"/>
      <c r="M23"/>
      <c r="N23"/>
      <c r="O23"/>
    </row>
    <row r="24" spans="2:12" ht="30" customHeight="1">
      <c r="B24" s="17"/>
      <c r="C24" s="17"/>
      <c r="D24" s="17"/>
      <c r="E24" s="17"/>
      <c r="J24" s="158"/>
      <c r="K24" s="158"/>
      <c r="L24" s="158"/>
    </row>
    <row r="25" spans="11:14" ht="15" customHeight="1">
      <c r="K25" s="145"/>
      <c r="L25" s="145"/>
      <c r="M25" s="145"/>
      <c r="N25" s="145"/>
    </row>
    <row r="26" spans="11:14" ht="15" customHeight="1">
      <c r="K26" s="145"/>
      <c r="L26" s="145" t="s">
        <v>1</v>
      </c>
      <c r="M26" s="145" t="s">
        <v>2</v>
      </c>
      <c r="N26" s="145"/>
    </row>
    <row r="27" spans="11:14" ht="15" customHeight="1">
      <c r="K27" s="147" t="s">
        <v>7</v>
      </c>
      <c r="L27" s="151">
        <f aca="true" t="shared" si="4" ref="L27:L45">-$D5</f>
        <v>-153</v>
      </c>
      <c r="M27" s="151">
        <f aca="true" t="shared" si="5" ref="M27:M45">$F5</f>
        <v>126</v>
      </c>
      <c r="N27" s="148"/>
    </row>
    <row r="28" spans="11:14" ht="15" customHeight="1">
      <c r="K28" s="147" t="s">
        <v>8</v>
      </c>
      <c r="L28" s="151">
        <f t="shared" si="4"/>
        <v>-205</v>
      </c>
      <c r="M28" s="151">
        <f t="shared" si="5"/>
        <v>159</v>
      </c>
      <c r="N28" s="148"/>
    </row>
    <row r="29" spans="11:14" ht="15" customHeight="1">
      <c r="K29" s="147" t="s">
        <v>9</v>
      </c>
      <c r="L29" s="151">
        <f t="shared" si="4"/>
        <v>-208</v>
      </c>
      <c r="M29" s="151">
        <f t="shared" si="5"/>
        <v>235</v>
      </c>
      <c r="N29" s="148"/>
    </row>
    <row r="30" spans="11:14" ht="15" customHeight="1">
      <c r="K30" s="147" t="s">
        <v>10</v>
      </c>
      <c r="L30" s="151">
        <f t="shared" si="4"/>
        <v>-290</v>
      </c>
      <c r="M30" s="151">
        <f t="shared" si="5"/>
        <v>261</v>
      </c>
      <c r="N30" s="148"/>
    </row>
    <row r="31" spans="11:14" ht="15" customHeight="1">
      <c r="K31" s="147" t="s">
        <v>11</v>
      </c>
      <c r="L31" s="151">
        <f t="shared" si="4"/>
        <v>-382</v>
      </c>
      <c r="M31" s="151">
        <f t="shared" si="5"/>
        <v>350</v>
      </c>
      <c r="N31" s="148"/>
    </row>
    <row r="32" spans="11:14" ht="15" customHeight="1">
      <c r="K32" s="149" t="s">
        <v>12</v>
      </c>
      <c r="L32" s="151">
        <f t="shared" si="4"/>
        <v>-649</v>
      </c>
      <c r="M32" s="151">
        <f t="shared" si="5"/>
        <v>593</v>
      </c>
      <c r="N32" s="148"/>
    </row>
    <row r="33" spans="11:14" ht="15" customHeight="1">
      <c r="K33" s="149" t="s">
        <v>13</v>
      </c>
      <c r="L33" s="151">
        <f t="shared" si="4"/>
        <v>-908</v>
      </c>
      <c r="M33" s="151">
        <f t="shared" si="5"/>
        <v>795</v>
      </c>
      <c r="N33" s="148"/>
    </row>
    <row r="34" spans="11:14" ht="15" customHeight="1">
      <c r="K34" s="149" t="s">
        <v>14</v>
      </c>
      <c r="L34" s="151">
        <f t="shared" si="4"/>
        <v>-861</v>
      </c>
      <c r="M34" s="151">
        <f t="shared" si="5"/>
        <v>842</v>
      </c>
      <c r="N34" s="148"/>
    </row>
    <row r="35" spans="11:14" ht="15" customHeight="1">
      <c r="K35" s="149" t="s">
        <v>15</v>
      </c>
      <c r="L35" s="151">
        <f t="shared" si="4"/>
        <v>-799</v>
      </c>
      <c r="M35" s="151">
        <f t="shared" si="5"/>
        <v>851</v>
      </c>
      <c r="N35" s="148"/>
    </row>
    <row r="36" spans="8:14" ht="15" customHeight="1">
      <c r="H36" s="17"/>
      <c r="I36" s="17"/>
      <c r="J36" s="206"/>
      <c r="K36" s="149" t="s">
        <v>16</v>
      </c>
      <c r="L36" s="207">
        <f t="shared" si="4"/>
        <v>-862</v>
      </c>
      <c r="M36" s="151">
        <f t="shared" si="5"/>
        <v>779</v>
      </c>
      <c r="N36" s="148"/>
    </row>
    <row r="37" spans="8:14" ht="15" customHeight="1">
      <c r="H37" s="17"/>
      <c r="I37" s="17"/>
      <c r="J37" s="206"/>
      <c r="K37" s="149" t="s">
        <v>17</v>
      </c>
      <c r="L37" s="207">
        <f t="shared" si="4"/>
        <v>-807</v>
      </c>
      <c r="M37" s="151">
        <f t="shared" si="5"/>
        <v>635</v>
      </c>
      <c r="N37" s="148"/>
    </row>
    <row r="38" spans="8:14" ht="15" customHeight="1">
      <c r="H38" s="17"/>
      <c r="I38" s="17"/>
      <c r="J38" s="206"/>
      <c r="K38" s="149" t="s">
        <v>18</v>
      </c>
      <c r="L38" s="207">
        <f t="shared" si="4"/>
        <v>-628</v>
      </c>
      <c r="M38" s="151">
        <f t="shared" si="5"/>
        <v>571</v>
      </c>
      <c r="N38" s="148"/>
    </row>
    <row r="39" spans="8:14" ht="15" customHeight="1">
      <c r="H39" s="17"/>
      <c r="I39" s="17"/>
      <c r="J39" s="206"/>
      <c r="K39" s="149" t="s">
        <v>19</v>
      </c>
      <c r="L39" s="207">
        <f t="shared" si="4"/>
        <v>-557</v>
      </c>
      <c r="M39" s="151">
        <f t="shared" si="5"/>
        <v>501</v>
      </c>
      <c r="N39" s="148"/>
    </row>
    <row r="40" spans="8:14" ht="15" customHeight="1">
      <c r="H40" s="17"/>
      <c r="I40" s="17"/>
      <c r="J40" s="206"/>
      <c r="K40" s="149" t="s">
        <v>20</v>
      </c>
      <c r="L40" s="207">
        <f t="shared" si="4"/>
        <v>-519</v>
      </c>
      <c r="M40" s="151">
        <f t="shared" si="5"/>
        <v>496</v>
      </c>
      <c r="N40" s="148"/>
    </row>
    <row r="41" spans="8:14" ht="15" customHeight="1">
      <c r="H41" s="17"/>
      <c r="I41" s="17"/>
      <c r="J41" s="206"/>
      <c r="K41" s="149" t="s">
        <v>21</v>
      </c>
      <c r="L41" s="207">
        <f t="shared" si="4"/>
        <v>-480</v>
      </c>
      <c r="M41" s="151">
        <f t="shared" si="5"/>
        <v>600</v>
      </c>
      <c r="N41" s="148"/>
    </row>
    <row r="42" spans="8:14" ht="15" customHeight="1">
      <c r="H42" s="17"/>
      <c r="I42" s="17"/>
      <c r="J42" s="206"/>
      <c r="K42" s="149" t="s">
        <v>22</v>
      </c>
      <c r="L42" s="207">
        <f t="shared" si="4"/>
        <v>-374</v>
      </c>
      <c r="M42" s="151">
        <f t="shared" si="5"/>
        <v>475</v>
      </c>
      <c r="N42" s="148"/>
    </row>
    <row r="43" spans="8:14" ht="15" customHeight="1">
      <c r="H43" s="17"/>
      <c r="I43" s="17"/>
      <c r="J43" s="206"/>
      <c r="K43" s="149" t="s">
        <v>23</v>
      </c>
      <c r="L43" s="207">
        <f t="shared" si="4"/>
        <v>-251</v>
      </c>
      <c r="M43" s="151">
        <f t="shared" si="5"/>
        <v>348</v>
      </c>
      <c r="N43" s="148"/>
    </row>
    <row r="44" spans="8:14" ht="11.25">
      <c r="H44" s="17"/>
      <c r="I44" s="17"/>
      <c r="J44" s="206"/>
      <c r="K44" s="149" t="s">
        <v>24</v>
      </c>
      <c r="L44" s="207">
        <f t="shared" si="4"/>
        <v>-114</v>
      </c>
      <c r="M44" s="151">
        <f t="shared" si="5"/>
        <v>165</v>
      </c>
      <c r="N44" s="148"/>
    </row>
    <row r="45" spans="8:14" ht="11.25">
      <c r="H45" s="17"/>
      <c r="I45" s="17"/>
      <c r="J45" s="206"/>
      <c r="K45" s="150" t="s">
        <v>25</v>
      </c>
      <c r="L45" s="207">
        <f t="shared" si="4"/>
        <v>-47</v>
      </c>
      <c r="M45" s="151">
        <f t="shared" si="5"/>
        <v>85</v>
      </c>
      <c r="N45" s="145"/>
    </row>
    <row r="46" spans="11:14" ht="11.25">
      <c r="K46" s="145"/>
      <c r="L46" s="145"/>
      <c r="M46" s="145"/>
      <c r="N46" s="145"/>
    </row>
    <row r="47" spans="11:14" ht="11.25">
      <c r="K47" s="145"/>
      <c r="L47" s="145"/>
      <c r="M47" s="145"/>
      <c r="N47" s="145"/>
    </row>
    <row r="48" spans="11:14" ht="11.25">
      <c r="K48" s="145"/>
      <c r="L48" s="145"/>
      <c r="M48" s="145"/>
      <c r="N48" s="145"/>
    </row>
    <row r="49" spans="11:14" ht="11.25">
      <c r="K49" s="145"/>
      <c r="L49" s="145"/>
      <c r="M49" s="145"/>
      <c r="N49" s="145"/>
    </row>
    <row r="50" spans="11:14" ht="11.25">
      <c r="K50" s="145"/>
      <c r="L50" s="145"/>
      <c r="M50" s="145"/>
      <c r="N50" s="145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25"/>
  <dimension ref="A1:H470"/>
  <sheetViews>
    <sheetView zoomScaleSheetLayoutView="100" workbookViewId="0" topLeftCell="A1">
      <selection activeCell="A1" sqref="A1:E1"/>
    </sheetView>
  </sheetViews>
  <sheetFormatPr defaultColWidth="12" defaultRowHeight="11.25"/>
  <cols>
    <col min="1" max="1" width="36.83203125" style="318" customWidth="1"/>
    <col min="2" max="2" width="13.83203125" style="320" customWidth="1"/>
    <col min="3" max="5" width="13.33203125" style="320" customWidth="1"/>
    <col min="6" max="16384" width="12" style="318" customWidth="1"/>
  </cols>
  <sheetData>
    <row r="1" spans="1:5" s="308" customFormat="1" ht="39.75" customHeight="1">
      <c r="A1" s="395" t="s">
        <v>396</v>
      </c>
      <c r="B1" s="395"/>
      <c r="C1" s="395"/>
      <c r="D1" s="395"/>
      <c r="E1" s="395"/>
    </row>
    <row r="2" spans="1:5" s="343" customFormat="1" ht="9" customHeight="1">
      <c r="A2" s="333"/>
      <c r="B2" s="341"/>
      <c r="C2" s="341"/>
      <c r="D2" s="341"/>
      <c r="E2" s="342" t="s">
        <v>79</v>
      </c>
    </row>
    <row r="3" spans="1:5" s="337" customFormat="1" ht="30" customHeight="1">
      <c r="A3" s="365"/>
      <c r="B3" s="347" t="s">
        <v>341</v>
      </c>
      <c r="C3" s="347" t="s">
        <v>41</v>
      </c>
      <c r="D3" s="347" t="s">
        <v>3</v>
      </c>
      <c r="E3" s="347" t="s">
        <v>42</v>
      </c>
    </row>
    <row r="4" spans="1:5" ht="12.75" customHeight="1">
      <c r="A4" s="319" t="s">
        <v>197</v>
      </c>
      <c r="B4" s="366">
        <f aca="true" t="shared" si="0" ref="B4:B46">C4+D4+E4</f>
        <v>1126</v>
      </c>
      <c r="C4" s="372">
        <v>172</v>
      </c>
      <c r="D4" s="366">
        <v>135</v>
      </c>
      <c r="E4" s="372">
        <v>819</v>
      </c>
    </row>
    <row r="5" spans="1:5" ht="12.75" customHeight="1">
      <c r="A5" s="319" t="s">
        <v>251</v>
      </c>
      <c r="B5" s="367">
        <f t="shared" si="0"/>
        <v>24</v>
      </c>
      <c r="C5" s="373">
        <v>6</v>
      </c>
      <c r="D5" s="368">
        <v>2</v>
      </c>
      <c r="E5" s="368">
        <v>16</v>
      </c>
    </row>
    <row r="6" spans="1:5" ht="12.75" customHeight="1">
      <c r="A6" s="319" t="s">
        <v>193</v>
      </c>
      <c r="B6" s="367">
        <f t="shared" si="0"/>
        <v>11433</v>
      </c>
      <c r="C6" s="368">
        <v>1116</v>
      </c>
      <c r="D6" s="368">
        <v>318</v>
      </c>
      <c r="E6" s="368">
        <v>9999</v>
      </c>
    </row>
    <row r="7" spans="1:5" ht="12.75" customHeight="1">
      <c r="A7" s="319" t="s">
        <v>252</v>
      </c>
      <c r="B7" s="367">
        <f t="shared" si="0"/>
        <v>161</v>
      </c>
      <c r="C7" s="368">
        <v>4</v>
      </c>
      <c r="D7" s="368">
        <v>0</v>
      </c>
      <c r="E7" s="368">
        <v>157</v>
      </c>
    </row>
    <row r="8" spans="1:5" ht="12.75" customHeight="1">
      <c r="A8" s="319" t="s">
        <v>253</v>
      </c>
      <c r="B8" s="367">
        <f t="shared" si="0"/>
        <v>67</v>
      </c>
      <c r="C8" s="368">
        <v>22</v>
      </c>
      <c r="D8" s="368">
        <v>0</v>
      </c>
      <c r="E8" s="368">
        <v>45</v>
      </c>
    </row>
    <row r="9" spans="1:5" ht="12.75" customHeight="1">
      <c r="A9" s="319" t="s">
        <v>205</v>
      </c>
      <c r="B9" s="367">
        <f t="shared" si="0"/>
        <v>428</v>
      </c>
      <c r="C9" s="368">
        <v>36</v>
      </c>
      <c r="D9" s="368">
        <v>2</v>
      </c>
      <c r="E9" s="368">
        <v>390</v>
      </c>
    </row>
    <row r="10" spans="1:5" ht="12.75" customHeight="1">
      <c r="A10" s="319" t="s">
        <v>203</v>
      </c>
      <c r="B10" s="367">
        <f t="shared" si="0"/>
        <v>375</v>
      </c>
      <c r="C10" s="368">
        <v>62</v>
      </c>
      <c r="D10" s="368">
        <v>18</v>
      </c>
      <c r="E10" s="368">
        <v>295</v>
      </c>
    </row>
    <row r="11" spans="1:5" ht="12.75" customHeight="1">
      <c r="A11" s="319" t="s">
        <v>254</v>
      </c>
      <c r="B11" s="367">
        <f t="shared" si="0"/>
        <v>1226</v>
      </c>
      <c r="C11" s="368">
        <v>35</v>
      </c>
      <c r="D11" s="368">
        <v>1</v>
      </c>
      <c r="E11" s="368">
        <v>1190</v>
      </c>
    </row>
    <row r="12" spans="1:5" ht="12.75" customHeight="1">
      <c r="A12" s="319" t="s">
        <v>255</v>
      </c>
      <c r="B12" s="367">
        <f t="shared" si="0"/>
        <v>56</v>
      </c>
      <c r="C12" s="368">
        <v>10</v>
      </c>
      <c r="D12" s="368">
        <v>0</v>
      </c>
      <c r="E12" s="368">
        <v>46</v>
      </c>
    </row>
    <row r="13" spans="1:5" ht="12.75" customHeight="1">
      <c r="A13" s="319" t="s">
        <v>256</v>
      </c>
      <c r="B13" s="367">
        <f t="shared" si="0"/>
        <v>273</v>
      </c>
      <c r="C13" s="368">
        <v>47</v>
      </c>
      <c r="D13" s="368">
        <v>44</v>
      </c>
      <c r="E13" s="368">
        <v>182</v>
      </c>
    </row>
    <row r="14" spans="1:5" ht="12.75" customHeight="1">
      <c r="A14" s="319" t="s">
        <v>199</v>
      </c>
      <c r="B14" s="367">
        <f t="shared" si="0"/>
        <v>1576</v>
      </c>
      <c r="C14" s="368">
        <v>176</v>
      </c>
      <c r="D14" s="368">
        <v>145</v>
      </c>
      <c r="E14" s="368">
        <v>1255</v>
      </c>
    </row>
    <row r="15" spans="1:5" ht="12.75" customHeight="1">
      <c r="A15" s="319" t="s">
        <v>196</v>
      </c>
      <c r="B15" s="367">
        <f t="shared" si="0"/>
        <v>1740</v>
      </c>
      <c r="C15" s="368">
        <v>370</v>
      </c>
      <c r="D15" s="368">
        <v>262</v>
      </c>
      <c r="E15" s="368">
        <v>1108</v>
      </c>
    </row>
    <row r="16" spans="1:5" ht="12.75" customHeight="1">
      <c r="A16" s="319" t="s">
        <v>202</v>
      </c>
      <c r="B16" s="367">
        <f t="shared" si="0"/>
        <v>527</v>
      </c>
      <c r="C16" s="368">
        <v>164</v>
      </c>
      <c r="D16" s="368">
        <v>44</v>
      </c>
      <c r="E16" s="368">
        <v>319</v>
      </c>
    </row>
    <row r="17" spans="1:5" ht="12.75" customHeight="1">
      <c r="A17" s="319" t="s">
        <v>200</v>
      </c>
      <c r="B17" s="367">
        <f t="shared" si="0"/>
        <v>881</v>
      </c>
      <c r="C17" s="368">
        <v>139</v>
      </c>
      <c r="D17" s="368">
        <v>43</v>
      </c>
      <c r="E17" s="368">
        <v>699</v>
      </c>
    </row>
    <row r="18" spans="1:5" ht="12.75" customHeight="1">
      <c r="A18" s="322" t="s">
        <v>364</v>
      </c>
      <c r="B18" s="369">
        <f>SUM(B19:B46)</f>
        <v>4019</v>
      </c>
      <c r="C18" s="369">
        <f>SUM(C19:C46)</f>
        <v>275</v>
      </c>
      <c r="D18" s="369">
        <f>SUM(D19:D46)</f>
        <v>475</v>
      </c>
      <c r="E18" s="369">
        <f>SUM(E19:E46)</f>
        <v>3269</v>
      </c>
    </row>
    <row r="19" spans="1:8" s="315" customFormat="1" ht="15" customHeight="1">
      <c r="A19" s="319" t="s">
        <v>426</v>
      </c>
      <c r="B19" s="367">
        <f t="shared" si="0"/>
        <v>1</v>
      </c>
      <c r="C19" s="367">
        <v>0</v>
      </c>
      <c r="D19" s="367">
        <v>0</v>
      </c>
      <c r="E19" s="367">
        <v>1</v>
      </c>
      <c r="G19" s="318"/>
      <c r="H19" s="318"/>
    </row>
    <row r="20" spans="1:5" ht="12.75" customHeight="1">
      <c r="A20" s="319" t="s">
        <v>336</v>
      </c>
      <c r="B20" s="367">
        <f t="shared" si="0"/>
        <v>1</v>
      </c>
      <c r="C20" s="367">
        <v>0</v>
      </c>
      <c r="D20" s="368">
        <v>0</v>
      </c>
      <c r="E20" s="368">
        <v>1</v>
      </c>
    </row>
    <row r="21" spans="1:5" ht="12.75" customHeight="1">
      <c r="A21" s="319" t="s">
        <v>288</v>
      </c>
      <c r="B21" s="367">
        <f t="shared" si="0"/>
        <v>3</v>
      </c>
      <c r="C21" s="367">
        <v>0</v>
      </c>
      <c r="D21" s="368">
        <v>0</v>
      </c>
      <c r="E21" s="368">
        <v>3</v>
      </c>
    </row>
    <row r="22" spans="1:5" ht="12.75" customHeight="1">
      <c r="A22" s="319" t="s">
        <v>216</v>
      </c>
      <c r="B22" s="367">
        <f t="shared" si="0"/>
        <v>14</v>
      </c>
      <c r="C22" s="367">
        <v>0</v>
      </c>
      <c r="D22" s="368">
        <v>0</v>
      </c>
      <c r="E22" s="368">
        <v>14</v>
      </c>
    </row>
    <row r="23" spans="1:5" ht="12.75" customHeight="1">
      <c r="A23" s="319" t="s">
        <v>215</v>
      </c>
      <c r="B23" s="367">
        <f t="shared" si="0"/>
        <v>2850</v>
      </c>
      <c r="C23" s="367">
        <v>204</v>
      </c>
      <c r="D23" s="368">
        <v>81</v>
      </c>
      <c r="E23" s="368">
        <v>2565</v>
      </c>
    </row>
    <row r="24" spans="1:5" ht="12.75" customHeight="1">
      <c r="A24" s="319" t="s">
        <v>214</v>
      </c>
      <c r="B24" s="367">
        <f t="shared" si="0"/>
        <v>23</v>
      </c>
      <c r="C24" s="367">
        <v>8</v>
      </c>
      <c r="D24" s="368">
        <v>0</v>
      </c>
      <c r="E24" s="368">
        <v>15</v>
      </c>
    </row>
    <row r="25" spans="1:5" ht="12.75" customHeight="1">
      <c r="A25" s="319" t="s">
        <v>213</v>
      </c>
      <c r="B25" s="367">
        <f t="shared" si="0"/>
        <v>86</v>
      </c>
      <c r="C25" s="367">
        <v>2</v>
      </c>
      <c r="D25" s="368">
        <v>3</v>
      </c>
      <c r="E25" s="368">
        <v>81</v>
      </c>
    </row>
    <row r="26" spans="1:5" ht="12.75" customHeight="1">
      <c r="A26" s="319" t="s">
        <v>263</v>
      </c>
      <c r="B26" s="367">
        <f t="shared" si="0"/>
        <v>2</v>
      </c>
      <c r="C26" s="367">
        <v>1</v>
      </c>
      <c r="D26" s="368">
        <v>0</v>
      </c>
      <c r="E26" s="368">
        <v>1</v>
      </c>
    </row>
    <row r="27" spans="1:5" ht="12.75" customHeight="1">
      <c r="A27" s="319" t="s">
        <v>212</v>
      </c>
      <c r="B27" s="367">
        <f t="shared" si="0"/>
        <v>13</v>
      </c>
      <c r="C27" s="367">
        <v>0</v>
      </c>
      <c r="D27" s="368">
        <v>3</v>
      </c>
      <c r="E27" s="368">
        <v>10</v>
      </c>
    </row>
    <row r="28" spans="1:5" ht="12.75" customHeight="1">
      <c r="A28" s="319" t="s">
        <v>264</v>
      </c>
      <c r="B28" s="367">
        <f t="shared" si="0"/>
        <v>6</v>
      </c>
      <c r="C28" s="367">
        <v>1</v>
      </c>
      <c r="D28" s="368">
        <v>0</v>
      </c>
      <c r="E28" s="368">
        <v>5</v>
      </c>
    </row>
    <row r="29" spans="1:5" ht="12.75" customHeight="1">
      <c r="A29" s="319" t="s">
        <v>211</v>
      </c>
      <c r="B29" s="367">
        <f t="shared" si="0"/>
        <v>28</v>
      </c>
      <c r="C29" s="367">
        <v>5</v>
      </c>
      <c r="D29" s="368">
        <v>2</v>
      </c>
      <c r="E29" s="368">
        <v>21</v>
      </c>
    </row>
    <row r="30" spans="1:5" ht="12.75" customHeight="1">
      <c r="A30" s="319" t="s">
        <v>210</v>
      </c>
      <c r="B30" s="367">
        <f t="shared" si="0"/>
        <v>37</v>
      </c>
      <c r="C30" s="367">
        <v>2</v>
      </c>
      <c r="D30" s="368">
        <v>0</v>
      </c>
      <c r="E30" s="368">
        <v>35</v>
      </c>
    </row>
    <row r="31" spans="1:5" ht="12.75" customHeight="1">
      <c r="A31" s="319" t="s">
        <v>265</v>
      </c>
      <c r="B31" s="367">
        <f t="shared" si="0"/>
        <v>14</v>
      </c>
      <c r="C31" s="367">
        <v>0</v>
      </c>
      <c r="D31" s="368">
        <v>7</v>
      </c>
      <c r="E31" s="368">
        <v>7</v>
      </c>
    </row>
    <row r="32" spans="1:5" ht="12.75" customHeight="1">
      <c r="A32" s="319" t="s">
        <v>425</v>
      </c>
      <c r="B32" s="367">
        <f t="shared" si="0"/>
        <v>7</v>
      </c>
      <c r="C32" s="367"/>
      <c r="D32" s="368">
        <v>0</v>
      </c>
      <c r="E32" s="368">
        <v>7</v>
      </c>
    </row>
    <row r="33" spans="1:5" ht="12.75" customHeight="1">
      <c r="A33" s="319" t="s">
        <v>292</v>
      </c>
      <c r="B33" s="367">
        <f t="shared" si="0"/>
        <v>1</v>
      </c>
      <c r="C33" s="367">
        <v>0</v>
      </c>
      <c r="D33" s="368">
        <v>0</v>
      </c>
      <c r="E33" s="368">
        <v>1</v>
      </c>
    </row>
    <row r="34" spans="1:5" ht="12.75" customHeight="1">
      <c r="A34" s="319" t="s">
        <v>266</v>
      </c>
      <c r="B34" s="367">
        <f t="shared" si="0"/>
        <v>2</v>
      </c>
      <c r="C34" s="367">
        <v>1</v>
      </c>
      <c r="D34" s="368">
        <v>0</v>
      </c>
      <c r="E34" s="368">
        <v>1</v>
      </c>
    </row>
    <row r="35" spans="1:5" ht="12.75" customHeight="1">
      <c r="A35" s="319" t="s">
        <v>209</v>
      </c>
      <c r="B35" s="367">
        <f t="shared" si="0"/>
        <v>23</v>
      </c>
      <c r="C35" s="367">
        <v>1</v>
      </c>
      <c r="D35" s="368">
        <v>0</v>
      </c>
      <c r="E35" s="368">
        <v>22</v>
      </c>
    </row>
    <row r="36" spans="1:5" ht="12.75" customHeight="1">
      <c r="A36" s="319" t="s">
        <v>289</v>
      </c>
      <c r="B36" s="367">
        <f t="shared" si="0"/>
        <v>2</v>
      </c>
      <c r="C36" s="367">
        <v>1</v>
      </c>
      <c r="D36" s="368">
        <v>0</v>
      </c>
      <c r="E36" s="368">
        <v>1</v>
      </c>
    </row>
    <row r="37" spans="1:5" ht="12.75" customHeight="1">
      <c r="A37" s="319" t="s">
        <v>267</v>
      </c>
      <c r="B37" s="367">
        <f t="shared" si="0"/>
        <v>3</v>
      </c>
      <c r="C37" s="367">
        <v>3</v>
      </c>
      <c r="D37" s="368">
        <v>0</v>
      </c>
      <c r="E37" s="368">
        <v>0</v>
      </c>
    </row>
    <row r="38" spans="1:5" ht="12.75" customHeight="1">
      <c r="A38" s="319" t="s">
        <v>360</v>
      </c>
      <c r="B38" s="367">
        <f t="shared" si="0"/>
        <v>8</v>
      </c>
      <c r="C38" s="367">
        <v>1</v>
      </c>
      <c r="D38" s="368">
        <v>0</v>
      </c>
      <c r="E38" s="368">
        <v>7</v>
      </c>
    </row>
    <row r="39" spans="1:5" ht="12.75" customHeight="1">
      <c r="A39" s="319" t="s">
        <v>208</v>
      </c>
      <c r="B39" s="367">
        <f t="shared" si="0"/>
        <v>796</v>
      </c>
      <c r="C39" s="367">
        <v>32</v>
      </c>
      <c r="D39" s="368">
        <v>377</v>
      </c>
      <c r="E39" s="368">
        <v>387</v>
      </c>
    </row>
    <row r="40" spans="1:5" ht="12.75" customHeight="1">
      <c r="A40" s="319" t="s">
        <v>207</v>
      </c>
      <c r="B40" s="367">
        <f t="shared" si="0"/>
        <v>13</v>
      </c>
      <c r="C40" s="367">
        <v>3</v>
      </c>
      <c r="D40" s="368">
        <v>0</v>
      </c>
      <c r="E40" s="368">
        <v>10</v>
      </c>
    </row>
    <row r="41" spans="1:7" ht="12.75" customHeight="1">
      <c r="A41" s="319" t="s">
        <v>206</v>
      </c>
      <c r="B41" s="367">
        <f t="shared" si="0"/>
        <v>31</v>
      </c>
      <c r="C41" s="367">
        <v>0</v>
      </c>
      <c r="D41" s="368">
        <v>0</v>
      </c>
      <c r="E41" s="368">
        <v>31</v>
      </c>
      <c r="G41" s="424"/>
    </row>
    <row r="42" spans="1:7" ht="12.75" customHeight="1">
      <c r="A42" s="319" t="s">
        <v>275</v>
      </c>
      <c r="B42" s="367">
        <f t="shared" si="0"/>
        <v>2</v>
      </c>
      <c r="C42" s="367">
        <v>0</v>
      </c>
      <c r="D42" s="368">
        <v>2</v>
      </c>
      <c r="E42" s="368">
        <v>0</v>
      </c>
      <c r="G42" s="424"/>
    </row>
    <row r="43" spans="1:7" ht="12.75" customHeight="1">
      <c r="A43" s="319" t="s">
        <v>268</v>
      </c>
      <c r="B43" s="367">
        <f t="shared" si="0"/>
        <v>12</v>
      </c>
      <c r="C43" s="367">
        <v>6</v>
      </c>
      <c r="D43" s="318">
        <v>0</v>
      </c>
      <c r="E43" s="368">
        <v>6</v>
      </c>
      <c r="G43" s="424"/>
    </row>
    <row r="44" spans="1:7" ht="12.75" customHeight="1">
      <c r="A44" s="319" t="s">
        <v>290</v>
      </c>
      <c r="B44" s="367">
        <f t="shared" si="0"/>
        <v>24</v>
      </c>
      <c r="C44" s="367">
        <v>2</v>
      </c>
      <c r="D44" s="368">
        <v>0</v>
      </c>
      <c r="E44" s="368">
        <v>22</v>
      </c>
      <c r="G44" s="424"/>
    </row>
    <row r="45" spans="1:8" ht="12.75" customHeight="1">
      <c r="A45" s="319" t="s">
        <v>269</v>
      </c>
      <c r="B45" s="367">
        <f t="shared" si="0"/>
        <v>13</v>
      </c>
      <c r="C45" s="367">
        <v>2</v>
      </c>
      <c r="D45" s="368">
        <v>0</v>
      </c>
      <c r="E45" s="368">
        <v>11</v>
      </c>
      <c r="G45" s="424"/>
      <c r="H45" s="324"/>
    </row>
    <row r="46" spans="1:8" ht="12.75" customHeight="1">
      <c r="A46" s="319" t="s">
        <v>291</v>
      </c>
      <c r="B46" s="367">
        <f t="shared" si="0"/>
        <v>4</v>
      </c>
      <c r="C46" s="367">
        <v>0</v>
      </c>
      <c r="D46" s="368">
        <v>0</v>
      </c>
      <c r="E46" s="368">
        <v>4</v>
      </c>
      <c r="G46" s="338"/>
      <c r="H46" s="338"/>
    </row>
    <row r="47" spans="1:8" s="315" customFormat="1" ht="12.75" customHeight="1">
      <c r="A47" s="322" t="s">
        <v>225</v>
      </c>
      <c r="B47" s="370">
        <f aca="true" t="shared" si="1" ref="B47:B54">C47+D47+E47</f>
        <v>39</v>
      </c>
      <c r="C47" s="370">
        <f>SUM(C48:C53)</f>
        <v>24</v>
      </c>
      <c r="D47" s="423">
        <v>4</v>
      </c>
      <c r="E47" s="370">
        <f>SUM(E48:E53)</f>
        <v>11</v>
      </c>
      <c r="G47" s="318"/>
      <c r="H47" s="318"/>
    </row>
    <row r="48" spans="1:5" ht="15" customHeight="1">
      <c r="A48" s="319" t="s">
        <v>218</v>
      </c>
      <c r="B48" s="368">
        <f>C48+D47+E48</f>
        <v>15</v>
      </c>
      <c r="C48" s="368">
        <v>4</v>
      </c>
      <c r="D48" s="318">
        <v>0</v>
      </c>
      <c r="E48" s="368">
        <v>7</v>
      </c>
    </row>
    <row r="49" spans="1:5" ht="12.75" customHeight="1">
      <c r="A49" s="319" t="s">
        <v>270</v>
      </c>
      <c r="B49" s="368">
        <f t="shared" si="1"/>
        <v>3</v>
      </c>
      <c r="C49" s="368">
        <v>3</v>
      </c>
      <c r="D49" s="368">
        <v>0</v>
      </c>
      <c r="E49" s="368">
        <v>0</v>
      </c>
    </row>
    <row r="50" spans="1:5" ht="12.75" customHeight="1">
      <c r="A50" s="319" t="s">
        <v>271</v>
      </c>
      <c r="B50" s="368">
        <f t="shared" si="1"/>
        <v>4</v>
      </c>
      <c r="C50" s="368">
        <v>4</v>
      </c>
      <c r="D50" s="368">
        <v>0</v>
      </c>
      <c r="E50" s="368">
        <v>0</v>
      </c>
    </row>
    <row r="51" spans="1:5" ht="12.75" customHeight="1">
      <c r="A51" s="344" t="s">
        <v>276</v>
      </c>
      <c r="B51" s="368">
        <f t="shared" si="1"/>
        <v>5</v>
      </c>
      <c r="C51" s="368">
        <v>1</v>
      </c>
      <c r="D51" s="368">
        <v>0</v>
      </c>
      <c r="E51" s="368">
        <v>4</v>
      </c>
    </row>
    <row r="52" spans="1:5" ht="12.75" customHeight="1">
      <c r="A52" s="319" t="s">
        <v>272</v>
      </c>
      <c r="B52" s="368">
        <f t="shared" si="1"/>
        <v>7</v>
      </c>
      <c r="C52" s="368">
        <v>7</v>
      </c>
      <c r="D52" s="368">
        <v>0</v>
      </c>
      <c r="E52" s="368">
        <v>0</v>
      </c>
    </row>
    <row r="53" spans="1:8" s="324" customFormat="1" ht="12.75" customHeight="1">
      <c r="A53" s="319" t="s">
        <v>219</v>
      </c>
      <c r="B53" s="368">
        <f t="shared" si="1"/>
        <v>5</v>
      </c>
      <c r="C53" s="368">
        <v>5</v>
      </c>
      <c r="D53" s="368">
        <v>0</v>
      </c>
      <c r="E53" s="368">
        <v>0</v>
      </c>
      <c r="G53" s="318"/>
      <c r="H53" s="318"/>
    </row>
    <row r="54" spans="1:8" s="338" customFormat="1" ht="12.75" customHeight="1">
      <c r="A54" s="345" t="s">
        <v>226</v>
      </c>
      <c r="B54" s="371">
        <f t="shared" si="1"/>
        <v>51</v>
      </c>
      <c r="C54" s="371">
        <v>15</v>
      </c>
      <c r="D54" s="371">
        <v>1</v>
      </c>
      <c r="E54" s="371">
        <v>35</v>
      </c>
      <c r="G54" s="318"/>
      <c r="H54" s="318"/>
    </row>
    <row r="55" spans="1:5" ht="15" customHeight="1">
      <c r="A55" s="328"/>
      <c r="B55" s="346"/>
      <c r="C55" s="346"/>
      <c r="D55" s="346"/>
      <c r="E55" s="346"/>
    </row>
    <row r="56" spans="1:5" ht="12.75" customHeight="1">
      <c r="A56" s="328"/>
      <c r="B56" s="323"/>
      <c r="C56" s="323"/>
      <c r="D56" s="323"/>
      <c r="E56" s="323"/>
    </row>
    <row r="57" spans="1:5" ht="12.75" customHeight="1">
      <c r="A57" s="328"/>
      <c r="B57" s="323"/>
      <c r="C57" s="323"/>
      <c r="D57" s="323"/>
      <c r="E57" s="323"/>
    </row>
    <row r="58" spans="1:5" ht="12.75" customHeight="1">
      <c r="A58" s="328"/>
      <c r="B58" s="323"/>
      <c r="C58" s="323"/>
      <c r="D58" s="323"/>
      <c r="E58" s="323"/>
    </row>
    <row r="59" spans="1:5" ht="12.75" customHeight="1">
      <c r="A59" s="328"/>
      <c r="B59" s="323"/>
      <c r="C59" s="323"/>
      <c r="D59" s="323"/>
      <c r="E59" s="323"/>
    </row>
    <row r="60" spans="1:5" ht="12.75" customHeight="1">
      <c r="A60" s="328"/>
      <c r="B60" s="323"/>
      <c r="C60" s="323"/>
      <c r="D60" s="323"/>
      <c r="E60" s="323"/>
    </row>
    <row r="61" spans="1:5" ht="12.75" customHeight="1">
      <c r="A61" s="328"/>
      <c r="B61" s="323"/>
      <c r="C61" s="323"/>
      <c r="D61" s="323"/>
      <c r="E61" s="323"/>
    </row>
    <row r="62" spans="1:5" ht="12.75" customHeight="1">
      <c r="A62" s="328"/>
      <c r="B62" s="323"/>
      <c r="C62" s="323"/>
      <c r="D62" s="323"/>
      <c r="E62" s="323"/>
    </row>
    <row r="63" spans="1:5" ht="12.75" customHeight="1">
      <c r="A63" s="328"/>
      <c r="B63" s="323"/>
      <c r="C63" s="323"/>
      <c r="D63" s="323"/>
      <c r="E63" s="323"/>
    </row>
    <row r="64" spans="1:5" ht="12.75" customHeight="1">
      <c r="A64" s="328"/>
      <c r="B64" s="323"/>
      <c r="C64" s="323"/>
      <c r="D64" s="323"/>
      <c r="E64" s="323"/>
    </row>
    <row r="65" spans="1:5" ht="12.75" customHeight="1">
      <c r="A65" s="328"/>
      <c r="B65" s="323"/>
      <c r="C65" s="323"/>
      <c r="D65" s="323"/>
      <c r="E65" s="323"/>
    </row>
    <row r="66" spans="1:5" ht="12.75" customHeight="1">
      <c r="A66" s="328"/>
      <c r="B66" s="323"/>
      <c r="C66" s="323"/>
      <c r="D66" s="323"/>
      <c r="E66" s="323"/>
    </row>
    <row r="67" spans="1:5" ht="12.75" customHeight="1">
      <c r="A67" s="328"/>
      <c r="B67" s="323"/>
      <c r="C67" s="323"/>
      <c r="D67" s="323"/>
      <c r="E67" s="323"/>
    </row>
    <row r="68" spans="1:5" ht="12.75" customHeight="1">
      <c r="A68" s="328"/>
      <c r="B68" s="323"/>
      <c r="C68" s="323"/>
      <c r="D68" s="323"/>
      <c r="E68" s="323"/>
    </row>
    <row r="69" spans="1:5" ht="12.75" customHeight="1">
      <c r="A69" s="328"/>
      <c r="B69" s="323"/>
      <c r="C69" s="323"/>
      <c r="D69" s="323"/>
      <c r="E69" s="323"/>
    </row>
    <row r="70" spans="1:5" ht="12.75" customHeight="1">
      <c r="A70" s="328"/>
      <c r="B70" s="323"/>
      <c r="C70" s="323"/>
      <c r="D70" s="323"/>
      <c r="E70" s="323"/>
    </row>
    <row r="71" spans="1:5" ht="12.75" customHeight="1">
      <c r="A71" s="328"/>
      <c r="B71" s="323"/>
      <c r="C71" s="323"/>
      <c r="D71" s="323"/>
      <c r="E71" s="323"/>
    </row>
    <row r="72" spans="1:5" ht="12.75" customHeight="1">
      <c r="A72" s="328"/>
      <c r="B72" s="323"/>
      <c r="C72" s="323"/>
      <c r="D72" s="323"/>
      <c r="E72" s="323"/>
    </row>
    <row r="73" spans="1:5" ht="12.75" customHeight="1">
      <c r="A73" s="328"/>
      <c r="B73" s="323"/>
      <c r="C73" s="323"/>
      <c r="D73" s="323"/>
      <c r="E73" s="323"/>
    </row>
    <row r="74" spans="1:5" ht="12.75" customHeight="1">
      <c r="A74" s="328"/>
      <c r="B74" s="323"/>
      <c r="C74" s="323"/>
      <c r="D74" s="323"/>
      <c r="E74" s="323"/>
    </row>
    <row r="75" spans="1:5" ht="12.75" customHeight="1">
      <c r="A75" s="328"/>
      <c r="B75" s="323"/>
      <c r="C75" s="323"/>
      <c r="D75" s="323"/>
      <c r="E75" s="323"/>
    </row>
    <row r="76" spans="1:5" ht="12.75" customHeight="1">
      <c r="A76" s="328"/>
      <c r="B76" s="323"/>
      <c r="C76" s="323"/>
      <c r="D76" s="323"/>
      <c r="E76" s="323"/>
    </row>
    <row r="77" spans="1:5" ht="12.75" customHeight="1">
      <c r="A77" s="328"/>
      <c r="B77" s="323"/>
      <c r="C77" s="323"/>
      <c r="D77" s="323"/>
      <c r="E77" s="323"/>
    </row>
    <row r="78" spans="1:5" ht="12.75" customHeight="1">
      <c r="A78" s="328"/>
      <c r="B78" s="323"/>
      <c r="C78" s="323"/>
      <c r="D78" s="323"/>
      <c r="E78" s="323"/>
    </row>
    <row r="79" spans="1:5" ht="12.75" customHeight="1">
      <c r="A79" s="328"/>
      <c r="B79" s="323"/>
      <c r="C79" s="323"/>
      <c r="D79" s="323"/>
      <c r="E79" s="323"/>
    </row>
    <row r="80" spans="1:5" ht="12.75" customHeight="1">
      <c r="A80" s="328"/>
      <c r="B80" s="323"/>
      <c r="C80" s="323"/>
      <c r="D80" s="323"/>
      <c r="E80" s="323"/>
    </row>
    <row r="81" spans="1:5" ht="15" customHeight="1">
      <c r="A81" s="328"/>
      <c r="B81" s="323"/>
      <c r="C81" s="323"/>
      <c r="D81" s="323"/>
      <c r="E81" s="323"/>
    </row>
    <row r="82" spans="1:5" ht="15" customHeight="1">
      <c r="A82" s="328"/>
      <c r="B82" s="323"/>
      <c r="C82" s="323"/>
      <c r="D82" s="323"/>
      <c r="E82" s="323"/>
    </row>
    <row r="83" spans="1:5" ht="15" customHeight="1">
      <c r="A83" s="328"/>
      <c r="B83" s="323"/>
      <c r="C83" s="323"/>
      <c r="D83" s="323"/>
      <c r="E83" s="323"/>
    </row>
    <row r="84" spans="1:5" ht="15" customHeight="1">
      <c r="A84" s="328"/>
      <c r="B84" s="323"/>
      <c r="C84" s="323"/>
      <c r="D84" s="323"/>
      <c r="E84" s="323"/>
    </row>
    <row r="85" spans="1:5" ht="22.5" customHeight="1">
      <c r="A85" s="328"/>
      <c r="B85" s="323"/>
      <c r="C85" s="323"/>
      <c r="D85" s="323"/>
      <c r="E85" s="323"/>
    </row>
    <row r="86" spans="1:5" ht="15" customHeight="1">
      <c r="A86" s="328"/>
      <c r="B86" s="323"/>
      <c r="C86" s="323"/>
      <c r="D86" s="323"/>
      <c r="E86" s="323"/>
    </row>
    <row r="87" spans="1:5" ht="15" customHeight="1">
      <c r="A87" s="328"/>
      <c r="B87" s="323"/>
      <c r="C87" s="323"/>
      <c r="D87" s="323"/>
      <c r="E87" s="323"/>
    </row>
    <row r="88" spans="1:5" ht="15" customHeight="1">
      <c r="A88" s="328"/>
      <c r="B88" s="323"/>
      <c r="C88" s="323"/>
      <c r="D88" s="323"/>
      <c r="E88" s="323"/>
    </row>
    <row r="89" spans="1:5" ht="15" customHeight="1">
      <c r="A89" s="328"/>
      <c r="B89" s="323"/>
      <c r="C89" s="323"/>
      <c r="D89" s="323"/>
      <c r="E89" s="323"/>
    </row>
    <row r="90" spans="1:5" ht="15" customHeight="1">
      <c r="A90" s="328"/>
      <c r="B90" s="323"/>
      <c r="C90" s="323"/>
      <c r="D90" s="323"/>
      <c r="E90" s="323"/>
    </row>
    <row r="91" spans="1:5" ht="22.5" customHeight="1">
      <c r="A91" s="328"/>
      <c r="B91" s="323"/>
      <c r="C91" s="323"/>
      <c r="D91" s="323"/>
      <c r="E91" s="323"/>
    </row>
    <row r="92" spans="1:5" ht="15" customHeight="1">
      <c r="A92" s="328"/>
      <c r="B92" s="323"/>
      <c r="C92" s="323"/>
      <c r="D92" s="323"/>
      <c r="E92" s="323"/>
    </row>
    <row r="93" spans="1:5" ht="15" customHeight="1">
      <c r="A93" s="328"/>
      <c r="B93" s="323"/>
      <c r="C93" s="323"/>
      <c r="D93" s="323"/>
      <c r="E93" s="323"/>
    </row>
    <row r="94" spans="1:5" ht="15" customHeight="1">
      <c r="A94" s="328"/>
      <c r="B94" s="323"/>
      <c r="C94" s="323"/>
      <c r="D94" s="323"/>
      <c r="E94" s="323"/>
    </row>
    <row r="95" spans="1:5" ht="15" customHeight="1">
      <c r="A95" s="328"/>
      <c r="B95" s="323"/>
      <c r="C95" s="323"/>
      <c r="D95" s="323"/>
      <c r="E95" s="323"/>
    </row>
    <row r="96" spans="1:5" ht="15" customHeight="1">
      <c r="A96" s="328"/>
      <c r="B96" s="323"/>
      <c r="C96" s="323"/>
      <c r="D96" s="323"/>
      <c r="E96" s="323"/>
    </row>
    <row r="97" spans="1:5" ht="22.5" customHeight="1">
      <c r="A97" s="328"/>
      <c r="B97" s="323"/>
      <c r="C97" s="323"/>
      <c r="D97" s="323"/>
      <c r="E97" s="323"/>
    </row>
    <row r="98" spans="1:5" ht="15" customHeight="1">
      <c r="A98" s="328"/>
      <c r="B98" s="323"/>
      <c r="C98" s="323"/>
      <c r="D98" s="323"/>
      <c r="E98" s="323"/>
    </row>
    <row r="99" spans="1:5" ht="15" customHeight="1">
      <c r="A99" s="328"/>
      <c r="B99" s="323"/>
      <c r="C99" s="323"/>
      <c r="D99" s="323"/>
      <c r="E99" s="323"/>
    </row>
    <row r="100" spans="1:5" ht="15" customHeight="1">
      <c r="A100" s="328"/>
      <c r="B100" s="323"/>
      <c r="C100" s="323"/>
      <c r="D100" s="323"/>
      <c r="E100" s="323"/>
    </row>
    <row r="101" spans="1:5" ht="15" customHeight="1">
      <c r="A101" s="328"/>
      <c r="B101" s="323"/>
      <c r="C101" s="323"/>
      <c r="D101" s="323"/>
      <c r="E101" s="323"/>
    </row>
    <row r="102" spans="1:5" ht="15" customHeight="1">
      <c r="A102" s="328"/>
      <c r="B102" s="323"/>
      <c r="C102" s="323"/>
      <c r="D102" s="323"/>
      <c r="E102" s="323"/>
    </row>
    <row r="103" spans="1:5" ht="22.5" customHeight="1">
      <c r="A103" s="328"/>
      <c r="B103" s="323"/>
      <c r="C103" s="323"/>
      <c r="D103" s="323"/>
      <c r="E103" s="323"/>
    </row>
    <row r="104" spans="1:5" ht="15" customHeight="1">
      <c r="A104" s="328"/>
      <c r="B104" s="323"/>
      <c r="C104" s="323"/>
      <c r="D104" s="323"/>
      <c r="E104" s="323"/>
    </row>
    <row r="105" spans="1:5" ht="15" customHeight="1">
      <c r="A105" s="328"/>
      <c r="B105" s="323"/>
      <c r="C105" s="323"/>
      <c r="D105" s="323"/>
      <c r="E105" s="323"/>
    </row>
    <row r="106" spans="1:5" ht="15" customHeight="1">
      <c r="A106" s="328"/>
      <c r="B106" s="323"/>
      <c r="C106" s="323"/>
      <c r="D106" s="323"/>
      <c r="E106" s="323"/>
    </row>
    <row r="107" spans="1:5" ht="15" customHeight="1">
      <c r="A107" s="328"/>
      <c r="B107" s="323"/>
      <c r="C107" s="323"/>
      <c r="D107" s="323"/>
      <c r="E107" s="323"/>
    </row>
    <row r="108" spans="1:5" ht="15" customHeight="1">
      <c r="A108" s="328"/>
      <c r="B108" s="323"/>
      <c r="C108" s="323"/>
      <c r="D108" s="323"/>
      <c r="E108" s="323"/>
    </row>
    <row r="109" spans="1:5" ht="22.5" customHeight="1">
      <c r="A109" s="328"/>
      <c r="B109" s="323"/>
      <c r="C109" s="323"/>
      <c r="D109" s="323"/>
      <c r="E109" s="323"/>
    </row>
    <row r="110" spans="1:5" ht="15" customHeight="1">
      <c r="A110" s="328"/>
      <c r="B110" s="323"/>
      <c r="C110" s="323"/>
      <c r="D110" s="323"/>
      <c r="E110" s="323"/>
    </row>
    <row r="111" spans="1:5" ht="15" customHeight="1">
      <c r="A111" s="328"/>
      <c r="B111" s="323"/>
      <c r="C111" s="323"/>
      <c r="D111" s="323"/>
      <c r="E111" s="323"/>
    </row>
    <row r="112" spans="1:5" ht="15" customHeight="1">
      <c r="A112" s="328"/>
      <c r="B112" s="323"/>
      <c r="C112" s="323"/>
      <c r="D112" s="323"/>
      <c r="E112" s="323"/>
    </row>
    <row r="113" spans="1:5" ht="15" customHeight="1">
      <c r="A113" s="328"/>
      <c r="B113" s="323"/>
      <c r="C113" s="323"/>
      <c r="D113" s="323"/>
      <c r="E113" s="323"/>
    </row>
    <row r="114" spans="1:5" ht="15" customHeight="1">
      <c r="A114" s="328"/>
      <c r="B114" s="323"/>
      <c r="C114" s="323"/>
      <c r="D114" s="323"/>
      <c r="E114" s="323"/>
    </row>
    <row r="115" spans="1:5" ht="22.5" customHeight="1">
      <c r="A115" s="328"/>
      <c r="B115" s="323"/>
      <c r="C115" s="323"/>
      <c r="D115" s="323"/>
      <c r="E115" s="323"/>
    </row>
    <row r="116" spans="1:5" ht="15" customHeight="1">
      <c r="A116" s="328"/>
      <c r="B116" s="323"/>
      <c r="C116" s="323"/>
      <c r="D116" s="323"/>
      <c r="E116" s="323"/>
    </row>
    <row r="117" spans="1:5" ht="15" customHeight="1">
      <c r="A117" s="328"/>
      <c r="B117" s="323"/>
      <c r="C117" s="323"/>
      <c r="D117" s="323"/>
      <c r="E117" s="323"/>
    </row>
    <row r="118" spans="1:5" ht="15" customHeight="1">
      <c r="A118" s="328"/>
      <c r="B118" s="323"/>
      <c r="C118" s="323"/>
      <c r="D118" s="323"/>
      <c r="E118" s="323"/>
    </row>
    <row r="119" spans="1:5" ht="15" customHeight="1">
      <c r="A119" s="328"/>
      <c r="B119" s="323"/>
      <c r="C119" s="323"/>
      <c r="D119" s="323"/>
      <c r="E119" s="323"/>
    </row>
    <row r="120" spans="1:5" ht="15" customHeight="1">
      <c r="A120" s="328"/>
      <c r="B120" s="323"/>
      <c r="C120" s="323"/>
      <c r="D120" s="323"/>
      <c r="E120" s="323"/>
    </row>
    <row r="121" spans="1:5" ht="22.5" customHeight="1">
      <c r="A121" s="328"/>
      <c r="B121" s="323"/>
      <c r="C121" s="323"/>
      <c r="D121" s="323"/>
      <c r="E121" s="323"/>
    </row>
    <row r="122" spans="1:5" ht="15" customHeight="1">
      <c r="A122" s="328"/>
      <c r="B122" s="323"/>
      <c r="C122" s="323"/>
      <c r="D122" s="323"/>
      <c r="E122" s="323"/>
    </row>
    <row r="123" spans="1:5" ht="15" customHeight="1">
      <c r="A123" s="328"/>
      <c r="B123" s="323"/>
      <c r="C123" s="323"/>
      <c r="D123" s="323"/>
      <c r="E123" s="323"/>
    </row>
    <row r="124" spans="1:5" ht="15" customHeight="1">
      <c r="A124" s="328"/>
      <c r="B124" s="323"/>
      <c r="C124" s="323"/>
      <c r="D124" s="323"/>
      <c r="E124" s="323"/>
    </row>
    <row r="125" spans="1:5" ht="15" customHeight="1">
      <c r="A125" s="328"/>
      <c r="B125" s="323"/>
      <c r="C125" s="323"/>
      <c r="D125" s="323"/>
      <c r="E125" s="323"/>
    </row>
    <row r="126" spans="1:5" ht="15" customHeight="1">
      <c r="A126" s="328"/>
      <c r="B126" s="323"/>
      <c r="C126" s="323"/>
      <c r="D126" s="323"/>
      <c r="E126" s="323"/>
    </row>
    <row r="127" spans="1:5" ht="22.5" customHeight="1">
      <c r="A127" s="328"/>
      <c r="B127" s="323"/>
      <c r="C127" s="323"/>
      <c r="D127" s="323"/>
      <c r="E127" s="323"/>
    </row>
    <row r="128" spans="1:5" ht="15" customHeight="1">
      <c r="A128" s="328"/>
      <c r="B128" s="323"/>
      <c r="C128" s="323"/>
      <c r="D128" s="323"/>
      <c r="E128" s="323"/>
    </row>
    <row r="129" spans="1:5" ht="15" customHeight="1">
      <c r="A129" s="328"/>
      <c r="B129" s="323"/>
      <c r="C129" s="323"/>
      <c r="D129" s="323"/>
      <c r="E129" s="323"/>
    </row>
    <row r="130" spans="1:5" ht="15" customHeight="1">
      <c r="A130" s="328"/>
      <c r="B130" s="323"/>
      <c r="C130" s="323"/>
      <c r="D130" s="323"/>
      <c r="E130" s="323"/>
    </row>
    <row r="131" spans="1:5" ht="15" customHeight="1">
      <c r="A131" s="328"/>
      <c r="B131" s="323"/>
      <c r="C131" s="323"/>
      <c r="D131" s="323"/>
      <c r="E131" s="323"/>
    </row>
    <row r="132" spans="1:5" ht="15" customHeight="1">
      <c r="A132" s="328"/>
      <c r="B132" s="323"/>
      <c r="C132" s="323"/>
      <c r="D132" s="323"/>
      <c r="E132" s="323"/>
    </row>
    <row r="133" spans="1:5" ht="22.5" customHeight="1">
      <c r="A133" s="328"/>
      <c r="B133" s="323"/>
      <c r="C133" s="323"/>
      <c r="D133" s="323"/>
      <c r="E133" s="323"/>
    </row>
    <row r="134" spans="1:5" ht="15" customHeight="1">
      <c r="A134" s="328"/>
      <c r="B134" s="323"/>
      <c r="C134" s="323"/>
      <c r="D134" s="323"/>
      <c r="E134" s="323"/>
    </row>
    <row r="135" spans="1:5" ht="15" customHeight="1">
      <c r="A135" s="328"/>
      <c r="B135" s="323"/>
      <c r="C135" s="323"/>
      <c r="D135" s="323"/>
      <c r="E135" s="323"/>
    </row>
    <row r="136" spans="1:5" ht="15" customHeight="1">
      <c r="A136" s="328"/>
      <c r="B136" s="323"/>
      <c r="C136" s="323"/>
      <c r="D136" s="323"/>
      <c r="E136" s="323"/>
    </row>
    <row r="137" spans="1:5" ht="15" customHeight="1">
      <c r="A137" s="328"/>
      <c r="B137" s="323"/>
      <c r="C137" s="323"/>
      <c r="D137" s="323"/>
      <c r="E137" s="323"/>
    </row>
    <row r="138" spans="1:5" ht="15" customHeight="1">
      <c r="A138" s="328"/>
      <c r="B138" s="323"/>
      <c r="C138" s="323"/>
      <c r="D138" s="323"/>
      <c r="E138" s="323"/>
    </row>
    <row r="139" spans="1:5" ht="22.5" customHeight="1">
      <c r="A139" s="328"/>
      <c r="B139" s="323"/>
      <c r="C139" s="323"/>
      <c r="D139" s="323"/>
      <c r="E139" s="323"/>
    </row>
    <row r="140" spans="1:5" ht="15" customHeight="1">
      <c r="A140" s="328"/>
      <c r="B140" s="323"/>
      <c r="C140" s="323"/>
      <c r="D140" s="323"/>
      <c r="E140" s="323"/>
    </row>
    <row r="141" spans="1:5" ht="15" customHeight="1">
      <c r="A141" s="328"/>
      <c r="B141" s="323"/>
      <c r="C141" s="323"/>
      <c r="D141" s="323"/>
      <c r="E141" s="323"/>
    </row>
    <row r="142" spans="1:5" ht="15" customHeight="1">
      <c r="A142" s="328"/>
      <c r="B142" s="323"/>
      <c r="C142" s="323"/>
      <c r="D142" s="323"/>
      <c r="E142" s="323"/>
    </row>
    <row r="143" spans="1:5" ht="15" customHeight="1">
      <c r="A143" s="328"/>
      <c r="B143" s="323"/>
      <c r="C143" s="323"/>
      <c r="D143" s="323"/>
      <c r="E143" s="323"/>
    </row>
    <row r="144" spans="1:5" ht="15" customHeight="1">
      <c r="A144" s="328"/>
      <c r="B144" s="323"/>
      <c r="C144" s="323"/>
      <c r="D144" s="323"/>
      <c r="E144" s="323"/>
    </row>
    <row r="145" spans="1:5" ht="22.5" customHeight="1">
      <c r="A145" s="328"/>
      <c r="B145" s="323"/>
      <c r="C145" s="323"/>
      <c r="D145" s="323"/>
      <c r="E145" s="323"/>
    </row>
    <row r="146" spans="1:5" ht="15" customHeight="1">
      <c r="A146" s="328"/>
      <c r="B146" s="323"/>
      <c r="C146" s="323"/>
      <c r="D146" s="323"/>
      <c r="E146" s="323"/>
    </row>
    <row r="147" spans="1:5" ht="15" customHeight="1">
      <c r="A147" s="328"/>
      <c r="B147" s="323"/>
      <c r="C147" s="323"/>
      <c r="D147" s="323"/>
      <c r="E147" s="323"/>
    </row>
    <row r="148" spans="1:5" ht="15" customHeight="1">
      <c r="A148" s="328"/>
      <c r="B148" s="323"/>
      <c r="C148" s="323"/>
      <c r="D148" s="323"/>
      <c r="E148" s="323"/>
    </row>
    <row r="149" spans="1:5" ht="15" customHeight="1">
      <c r="A149" s="328"/>
      <c r="B149" s="323"/>
      <c r="C149" s="323"/>
      <c r="D149" s="323"/>
      <c r="E149" s="323"/>
    </row>
    <row r="150" spans="1:5" ht="15" customHeight="1">
      <c r="A150" s="328"/>
      <c r="B150" s="323"/>
      <c r="C150" s="323"/>
      <c r="D150" s="323"/>
      <c r="E150" s="323"/>
    </row>
    <row r="151" spans="1:5" ht="22.5" customHeight="1">
      <c r="A151" s="328"/>
      <c r="B151" s="323"/>
      <c r="C151" s="323"/>
      <c r="D151" s="323"/>
      <c r="E151" s="323"/>
    </row>
    <row r="152" spans="1:5" ht="15" customHeight="1">
      <c r="A152" s="328"/>
      <c r="B152" s="323"/>
      <c r="C152" s="323"/>
      <c r="D152" s="323"/>
      <c r="E152" s="323"/>
    </row>
    <row r="153" spans="1:5" ht="15" customHeight="1">
      <c r="A153" s="328"/>
      <c r="B153" s="323"/>
      <c r="C153" s="323"/>
      <c r="D153" s="323"/>
      <c r="E153" s="323"/>
    </row>
    <row r="154" spans="1:5" ht="15" customHeight="1">
      <c r="A154" s="328"/>
      <c r="B154" s="323"/>
      <c r="C154" s="323"/>
      <c r="D154" s="323"/>
      <c r="E154" s="323"/>
    </row>
    <row r="155" spans="1:5" ht="15" customHeight="1">
      <c r="A155" s="328"/>
      <c r="B155" s="323"/>
      <c r="C155" s="323"/>
      <c r="D155" s="323"/>
      <c r="E155" s="323"/>
    </row>
    <row r="156" spans="1:5" ht="15" customHeight="1">
      <c r="A156" s="328"/>
      <c r="B156" s="323"/>
      <c r="C156" s="323"/>
      <c r="D156" s="323"/>
      <c r="E156" s="323"/>
    </row>
    <row r="157" spans="1:5" ht="22.5" customHeight="1">
      <c r="A157" s="328"/>
      <c r="B157" s="323"/>
      <c r="C157" s="323"/>
      <c r="D157" s="323"/>
      <c r="E157" s="323"/>
    </row>
    <row r="158" spans="1:5" ht="15" customHeight="1">
      <c r="A158" s="328"/>
      <c r="B158" s="323"/>
      <c r="C158" s="323"/>
      <c r="D158" s="323"/>
      <c r="E158" s="323"/>
    </row>
    <row r="159" spans="1:5" ht="15" customHeight="1">
      <c r="A159" s="328"/>
      <c r="B159" s="323"/>
      <c r="C159" s="323"/>
      <c r="D159" s="323"/>
      <c r="E159" s="323"/>
    </row>
    <row r="160" spans="1:5" ht="15" customHeight="1">
      <c r="A160" s="328"/>
      <c r="B160" s="323"/>
      <c r="C160" s="323"/>
      <c r="D160" s="323"/>
      <c r="E160" s="323"/>
    </row>
    <row r="161" spans="1:5" ht="15" customHeight="1">
      <c r="A161" s="328"/>
      <c r="B161" s="323"/>
      <c r="C161" s="323"/>
      <c r="D161" s="323"/>
      <c r="E161" s="323"/>
    </row>
    <row r="162" spans="1:5" ht="15" customHeight="1">
      <c r="A162" s="328"/>
      <c r="B162" s="323"/>
      <c r="C162" s="323"/>
      <c r="D162" s="323"/>
      <c r="E162" s="323"/>
    </row>
    <row r="163" spans="1:5" ht="22.5" customHeight="1">
      <c r="A163" s="328"/>
      <c r="B163" s="323"/>
      <c r="C163" s="323"/>
      <c r="D163" s="323"/>
      <c r="E163" s="323"/>
    </row>
    <row r="164" spans="1:5" ht="15" customHeight="1">
      <c r="A164" s="328"/>
      <c r="B164" s="323"/>
      <c r="C164" s="323"/>
      <c r="D164" s="323"/>
      <c r="E164" s="323"/>
    </row>
    <row r="165" spans="1:5" ht="15" customHeight="1">
      <c r="A165" s="328"/>
      <c r="B165" s="323"/>
      <c r="C165" s="323"/>
      <c r="D165" s="323"/>
      <c r="E165" s="323"/>
    </row>
    <row r="166" spans="1:5" ht="15" customHeight="1">
      <c r="A166" s="328"/>
      <c r="B166" s="323"/>
      <c r="C166" s="323"/>
      <c r="D166" s="323"/>
      <c r="E166" s="323"/>
    </row>
    <row r="167" spans="1:5" ht="15" customHeight="1">
      <c r="A167" s="328"/>
      <c r="B167" s="323"/>
      <c r="C167" s="323"/>
      <c r="D167" s="323"/>
      <c r="E167" s="323"/>
    </row>
    <row r="168" spans="1:5" ht="15" customHeight="1">
      <c r="A168" s="328"/>
      <c r="B168" s="323"/>
      <c r="C168" s="323"/>
      <c r="D168" s="323"/>
      <c r="E168" s="323"/>
    </row>
    <row r="169" spans="1:5" ht="22.5" customHeight="1">
      <c r="A169" s="328"/>
      <c r="B169" s="323"/>
      <c r="C169" s="323"/>
      <c r="D169" s="323"/>
      <c r="E169" s="323"/>
    </row>
    <row r="170" spans="1:5" ht="15" customHeight="1">
      <c r="A170" s="328"/>
      <c r="B170" s="323"/>
      <c r="C170" s="323"/>
      <c r="D170" s="323"/>
      <c r="E170" s="323"/>
    </row>
    <row r="171" spans="1:5" ht="15" customHeight="1">
      <c r="A171" s="328"/>
      <c r="B171" s="323"/>
      <c r="C171" s="323"/>
      <c r="D171" s="323"/>
      <c r="E171" s="323"/>
    </row>
    <row r="172" spans="1:5" ht="15" customHeight="1">
      <c r="A172" s="328"/>
      <c r="B172" s="323"/>
      <c r="C172" s="323"/>
      <c r="D172" s="323"/>
      <c r="E172" s="323"/>
    </row>
    <row r="173" spans="1:5" ht="15" customHeight="1">
      <c r="A173" s="328"/>
      <c r="B173" s="323"/>
      <c r="C173" s="323"/>
      <c r="D173" s="323"/>
      <c r="E173" s="323"/>
    </row>
    <row r="174" spans="1:5" ht="15" customHeight="1">
      <c r="A174" s="328"/>
      <c r="B174" s="323"/>
      <c r="C174" s="323"/>
      <c r="D174" s="323"/>
      <c r="E174" s="323"/>
    </row>
    <row r="175" spans="1:5" ht="22.5" customHeight="1">
      <c r="A175" s="328"/>
      <c r="B175" s="323"/>
      <c r="C175" s="323"/>
      <c r="D175" s="323"/>
      <c r="E175" s="323"/>
    </row>
    <row r="176" spans="1:5" ht="15" customHeight="1">
      <c r="A176" s="328"/>
      <c r="B176" s="323"/>
      <c r="C176" s="323"/>
      <c r="D176" s="323"/>
      <c r="E176" s="323"/>
    </row>
    <row r="177" spans="1:5" ht="15" customHeight="1">
      <c r="A177" s="328"/>
      <c r="B177" s="323"/>
      <c r="C177" s="323"/>
      <c r="D177" s="323"/>
      <c r="E177" s="323"/>
    </row>
    <row r="178" spans="1:5" ht="15" customHeight="1">
      <c r="A178" s="328"/>
      <c r="B178" s="323"/>
      <c r="C178" s="323"/>
      <c r="D178" s="323"/>
      <c r="E178" s="323"/>
    </row>
    <row r="179" spans="1:5" ht="15" customHeight="1">
      <c r="A179" s="328"/>
      <c r="B179" s="323"/>
      <c r="C179" s="323"/>
      <c r="D179" s="323"/>
      <c r="E179" s="323"/>
    </row>
    <row r="180" spans="1:5" ht="15" customHeight="1">
      <c r="A180" s="328"/>
      <c r="B180" s="323"/>
      <c r="C180" s="323"/>
      <c r="D180" s="323"/>
      <c r="E180" s="323"/>
    </row>
    <row r="181" spans="1:5" ht="22.5" customHeight="1">
      <c r="A181" s="328"/>
      <c r="B181" s="323"/>
      <c r="C181" s="323"/>
      <c r="D181" s="323"/>
      <c r="E181" s="323"/>
    </row>
    <row r="182" spans="1:5" ht="15" customHeight="1">
      <c r="A182" s="328"/>
      <c r="B182" s="323"/>
      <c r="C182" s="323"/>
      <c r="D182" s="323"/>
      <c r="E182" s="323"/>
    </row>
    <row r="183" spans="1:5" ht="15" customHeight="1">
      <c r="A183" s="328"/>
      <c r="B183" s="323"/>
      <c r="C183" s="323"/>
      <c r="D183" s="323"/>
      <c r="E183" s="323"/>
    </row>
    <row r="184" spans="1:5" ht="15" customHeight="1">
      <c r="A184" s="328"/>
      <c r="B184" s="323"/>
      <c r="C184" s="323"/>
      <c r="D184" s="323"/>
      <c r="E184" s="323"/>
    </row>
    <row r="185" spans="1:5" ht="15" customHeight="1">
      <c r="A185" s="328"/>
      <c r="B185" s="323"/>
      <c r="C185" s="323"/>
      <c r="D185" s="323"/>
      <c r="E185" s="323"/>
    </row>
    <row r="186" spans="1:5" ht="15" customHeight="1">
      <c r="A186" s="328"/>
      <c r="B186" s="323"/>
      <c r="C186" s="323"/>
      <c r="D186" s="323"/>
      <c r="E186" s="323"/>
    </row>
    <row r="187" spans="1:5" ht="22.5" customHeight="1">
      <c r="A187" s="328"/>
      <c r="B187" s="323"/>
      <c r="C187" s="323"/>
      <c r="D187" s="323"/>
      <c r="E187" s="323"/>
    </row>
    <row r="188" spans="1:5" ht="15" customHeight="1">
      <c r="A188" s="328"/>
      <c r="B188" s="323"/>
      <c r="C188" s="323"/>
      <c r="D188" s="323"/>
      <c r="E188" s="323"/>
    </row>
    <row r="189" spans="1:5" ht="15" customHeight="1">
      <c r="A189" s="328"/>
      <c r="B189" s="323"/>
      <c r="C189" s="323"/>
      <c r="D189" s="323"/>
      <c r="E189" s="323"/>
    </row>
    <row r="190" spans="1:5" ht="15" customHeight="1">
      <c r="A190" s="328"/>
      <c r="B190" s="323"/>
      <c r="C190" s="323"/>
      <c r="D190" s="323"/>
      <c r="E190" s="323"/>
    </row>
    <row r="191" spans="1:5" ht="15" customHeight="1">
      <c r="A191" s="328"/>
      <c r="B191" s="323"/>
      <c r="C191" s="323"/>
      <c r="D191" s="323"/>
      <c r="E191" s="323"/>
    </row>
    <row r="192" spans="1:5" ht="15" customHeight="1">
      <c r="A192" s="328"/>
      <c r="B192" s="323"/>
      <c r="C192" s="323"/>
      <c r="D192" s="323"/>
      <c r="E192" s="323"/>
    </row>
    <row r="193" spans="1:5" ht="22.5" customHeight="1">
      <c r="A193" s="328"/>
      <c r="B193" s="323"/>
      <c r="C193" s="323"/>
      <c r="D193" s="323"/>
      <c r="E193" s="323"/>
    </row>
    <row r="194" spans="1:5" ht="15" customHeight="1">
      <c r="A194" s="328"/>
      <c r="B194" s="323"/>
      <c r="C194" s="323"/>
      <c r="D194" s="323"/>
      <c r="E194" s="323"/>
    </row>
    <row r="195" spans="1:5" ht="15" customHeight="1">
      <c r="A195" s="328"/>
      <c r="B195" s="323"/>
      <c r="C195" s="323"/>
      <c r="D195" s="323"/>
      <c r="E195" s="323"/>
    </row>
    <row r="196" spans="1:5" ht="15" customHeight="1">
      <c r="A196" s="328"/>
      <c r="B196" s="323"/>
      <c r="C196" s="323"/>
      <c r="D196" s="323"/>
      <c r="E196" s="323"/>
    </row>
    <row r="197" spans="1:5" ht="15" customHeight="1">
      <c r="A197" s="328"/>
      <c r="B197" s="323"/>
      <c r="C197" s="323"/>
      <c r="D197" s="323"/>
      <c r="E197" s="323"/>
    </row>
    <row r="198" spans="1:5" ht="15" customHeight="1">
      <c r="A198" s="328"/>
      <c r="B198" s="323"/>
      <c r="C198" s="323"/>
      <c r="D198" s="323"/>
      <c r="E198" s="323"/>
    </row>
    <row r="199" spans="1:5" ht="22.5" customHeight="1">
      <c r="A199" s="328"/>
      <c r="B199" s="323"/>
      <c r="C199" s="323"/>
      <c r="D199" s="323"/>
      <c r="E199" s="323"/>
    </row>
    <row r="200" spans="1:5" ht="15" customHeight="1">
      <c r="A200" s="328"/>
      <c r="B200" s="323"/>
      <c r="C200" s="323"/>
      <c r="D200" s="323"/>
      <c r="E200" s="323"/>
    </row>
    <row r="201" spans="1:5" ht="15" customHeight="1">
      <c r="A201" s="328"/>
      <c r="B201" s="323"/>
      <c r="C201" s="323"/>
      <c r="D201" s="323"/>
      <c r="E201" s="323"/>
    </row>
    <row r="202" spans="1:5" ht="15" customHeight="1">
      <c r="A202" s="328"/>
      <c r="B202" s="323"/>
      <c r="C202" s="323"/>
      <c r="D202" s="323"/>
      <c r="E202" s="323"/>
    </row>
    <row r="203" spans="1:5" ht="15" customHeight="1">
      <c r="A203" s="328"/>
      <c r="B203" s="323"/>
      <c r="C203" s="323"/>
      <c r="D203" s="323"/>
      <c r="E203" s="323"/>
    </row>
    <row r="204" spans="1:5" ht="15" customHeight="1">
      <c r="A204" s="328"/>
      <c r="B204" s="323"/>
      <c r="C204" s="323"/>
      <c r="D204" s="323"/>
      <c r="E204" s="323"/>
    </row>
    <row r="205" spans="1:5" ht="22.5" customHeight="1">
      <c r="A205" s="328"/>
      <c r="B205" s="323"/>
      <c r="C205" s="323"/>
      <c r="D205" s="323"/>
      <c r="E205" s="323"/>
    </row>
    <row r="206" spans="1:5" ht="15" customHeight="1">
      <c r="A206" s="328"/>
      <c r="B206" s="323"/>
      <c r="C206" s="323"/>
      <c r="D206" s="323"/>
      <c r="E206" s="323"/>
    </row>
    <row r="207" spans="1:5" ht="15" customHeight="1">
      <c r="A207" s="328"/>
      <c r="B207" s="323"/>
      <c r="C207" s="323"/>
      <c r="D207" s="323"/>
      <c r="E207" s="323"/>
    </row>
    <row r="208" spans="1:5" ht="15" customHeight="1">
      <c r="A208" s="328"/>
      <c r="B208" s="323"/>
      <c r="C208" s="323"/>
      <c r="D208" s="323"/>
      <c r="E208" s="323"/>
    </row>
    <row r="209" spans="1:5" ht="15" customHeight="1">
      <c r="A209" s="328"/>
      <c r="B209" s="323"/>
      <c r="C209" s="323"/>
      <c r="D209" s="323"/>
      <c r="E209" s="323"/>
    </row>
    <row r="210" spans="1:5" ht="15" customHeight="1">
      <c r="A210" s="328"/>
      <c r="B210" s="323"/>
      <c r="C210" s="323"/>
      <c r="D210" s="323"/>
      <c r="E210" s="323"/>
    </row>
    <row r="211" spans="1:5" ht="22.5" customHeight="1">
      <c r="A211" s="328"/>
      <c r="B211" s="323"/>
      <c r="C211" s="323"/>
      <c r="D211" s="323"/>
      <c r="E211" s="323"/>
    </row>
    <row r="212" spans="1:5" ht="15" customHeight="1">
      <c r="A212" s="328"/>
      <c r="B212" s="323"/>
      <c r="C212" s="323"/>
      <c r="D212" s="323"/>
      <c r="E212" s="323"/>
    </row>
    <row r="213" spans="1:5" ht="15" customHeight="1">
      <c r="A213" s="328"/>
      <c r="B213" s="323"/>
      <c r="C213" s="323"/>
      <c r="D213" s="323"/>
      <c r="E213" s="323"/>
    </row>
    <row r="214" spans="1:5" ht="15" customHeight="1">
      <c r="A214" s="328"/>
      <c r="B214" s="323"/>
      <c r="C214" s="323"/>
      <c r="D214" s="323"/>
      <c r="E214" s="323"/>
    </row>
    <row r="215" spans="1:5" ht="15" customHeight="1">
      <c r="A215" s="328"/>
      <c r="B215" s="323"/>
      <c r="C215" s="323"/>
      <c r="D215" s="323"/>
      <c r="E215" s="323"/>
    </row>
    <row r="216" spans="1:5" ht="15" customHeight="1">
      <c r="A216" s="328"/>
      <c r="B216" s="323"/>
      <c r="C216" s="323"/>
      <c r="D216" s="323"/>
      <c r="E216" s="323"/>
    </row>
    <row r="217" spans="1:5" ht="22.5" customHeight="1">
      <c r="A217" s="328"/>
      <c r="B217" s="323"/>
      <c r="C217" s="323"/>
      <c r="D217" s="323"/>
      <c r="E217" s="323"/>
    </row>
    <row r="218" spans="1:5" ht="15" customHeight="1">
      <c r="A218" s="328"/>
      <c r="B218" s="323"/>
      <c r="C218" s="323"/>
      <c r="D218" s="323"/>
      <c r="E218" s="323"/>
    </row>
    <row r="219" spans="1:5" ht="15" customHeight="1">
      <c r="A219" s="328"/>
      <c r="B219" s="323"/>
      <c r="C219" s="323"/>
      <c r="D219" s="323"/>
      <c r="E219" s="323"/>
    </row>
    <row r="220" spans="1:5" ht="15" customHeight="1">
      <c r="A220" s="328"/>
      <c r="B220" s="323"/>
      <c r="C220" s="323"/>
      <c r="D220" s="323"/>
      <c r="E220" s="323"/>
    </row>
    <row r="221" spans="1:5" ht="15" customHeight="1">
      <c r="A221" s="328"/>
      <c r="B221" s="323"/>
      <c r="C221" s="323"/>
      <c r="D221" s="323"/>
      <c r="E221" s="323"/>
    </row>
    <row r="222" spans="1:5" ht="15" customHeight="1">
      <c r="A222" s="328"/>
      <c r="B222" s="323"/>
      <c r="C222" s="323"/>
      <c r="D222" s="323"/>
      <c r="E222" s="323"/>
    </row>
    <row r="223" spans="1:5" ht="22.5" customHeight="1">
      <c r="A223" s="328"/>
      <c r="B223" s="323"/>
      <c r="C223" s="323"/>
      <c r="D223" s="323"/>
      <c r="E223" s="323"/>
    </row>
    <row r="224" spans="1:5" ht="15" customHeight="1">
      <c r="A224" s="328"/>
      <c r="B224" s="323"/>
      <c r="C224" s="323"/>
      <c r="D224" s="323"/>
      <c r="E224" s="323"/>
    </row>
    <row r="225" spans="1:5" ht="15" customHeight="1">
      <c r="A225" s="328"/>
      <c r="B225" s="323"/>
      <c r="C225" s="323"/>
      <c r="D225" s="323"/>
      <c r="E225" s="323"/>
    </row>
    <row r="226" spans="1:5" ht="15" customHeight="1">
      <c r="A226" s="328"/>
      <c r="B226" s="323"/>
      <c r="C226" s="323"/>
      <c r="D226" s="323"/>
      <c r="E226" s="323"/>
    </row>
    <row r="227" spans="1:5" ht="15" customHeight="1">
      <c r="A227" s="328"/>
      <c r="B227" s="323"/>
      <c r="C227" s="323"/>
      <c r="D227" s="323"/>
      <c r="E227" s="323"/>
    </row>
    <row r="228" spans="1:5" ht="15" customHeight="1">
      <c r="A228" s="328"/>
      <c r="B228" s="323"/>
      <c r="C228" s="323"/>
      <c r="D228" s="323"/>
      <c r="E228" s="323"/>
    </row>
    <row r="229" spans="1:5" ht="22.5" customHeight="1">
      <c r="A229" s="328"/>
      <c r="B229" s="323"/>
      <c r="C229" s="323"/>
      <c r="D229" s="323"/>
      <c r="E229" s="323"/>
    </row>
    <row r="230" spans="1:5" ht="15" customHeight="1">
      <c r="A230" s="328"/>
      <c r="B230" s="323"/>
      <c r="C230" s="323"/>
      <c r="D230" s="323"/>
      <c r="E230" s="323"/>
    </row>
    <row r="231" spans="1:5" ht="15" customHeight="1">
      <c r="A231" s="328"/>
      <c r="B231" s="323"/>
      <c r="C231" s="323"/>
      <c r="D231" s="323"/>
      <c r="E231" s="323"/>
    </row>
    <row r="232" spans="1:5" ht="15" customHeight="1">
      <c r="A232" s="328"/>
      <c r="B232" s="323"/>
      <c r="C232" s="323"/>
      <c r="D232" s="323"/>
      <c r="E232" s="323"/>
    </row>
    <row r="233" spans="1:5" ht="15" customHeight="1">
      <c r="A233" s="328"/>
      <c r="B233" s="323"/>
      <c r="C233" s="323"/>
      <c r="D233" s="323"/>
      <c r="E233" s="323"/>
    </row>
    <row r="234" spans="1:5" ht="15" customHeight="1">
      <c r="A234" s="328"/>
      <c r="B234" s="323"/>
      <c r="C234" s="323"/>
      <c r="D234" s="323"/>
      <c r="E234" s="323"/>
    </row>
    <row r="235" spans="1:5" ht="22.5" customHeight="1">
      <c r="A235" s="328"/>
      <c r="B235" s="323"/>
      <c r="C235" s="323"/>
      <c r="D235" s="323"/>
      <c r="E235" s="323"/>
    </row>
    <row r="236" spans="1:5" ht="15" customHeight="1">
      <c r="A236" s="328"/>
      <c r="B236" s="323"/>
      <c r="C236" s="323"/>
      <c r="D236" s="323"/>
      <c r="E236" s="323"/>
    </row>
    <row r="237" spans="1:5" ht="15" customHeight="1">
      <c r="A237" s="328"/>
      <c r="B237" s="323"/>
      <c r="C237" s="323"/>
      <c r="D237" s="323"/>
      <c r="E237" s="323"/>
    </row>
    <row r="238" spans="1:5" ht="15" customHeight="1">
      <c r="A238" s="328"/>
      <c r="B238" s="323"/>
      <c r="C238" s="323"/>
      <c r="D238" s="323"/>
      <c r="E238" s="323"/>
    </row>
    <row r="239" spans="1:5" ht="15" customHeight="1">
      <c r="A239" s="328"/>
      <c r="B239" s="323"/>
      <c r="C239" s="323"/>
      <c r="D239" s="323"/>
      <c r="E239" s="323"/>
    </row>
    <row r="240" spans="1:5" ht="15" customHeight="1">
      <c r="A240" s="328"/>
      <c r="B240" s="323"/>
      <c r="C240" s="323"/>
      <c r="D240" s="323"/>
      <c r="E240" s="323"/>
    </row>
    <row r="241" spans="1:5" ht="22.5" customHeight="1">
      <c r="A241" s="328"/>
      <c r="B241" s="323"/>
      <c r="C241" s="323"/>
      <c r="D241" s="323"/>
      <c r="E241" s="323"/>
    </row>
    <row r="242" spans="1:5" ht="15" customHeight="1">
      <c r="A242" s="328"/>
      <c r="B242" s="323"/>
      <c r="C242" s="323"/>
      <c r="D242" s="323"/>
      <c r="E242" s="323"/>
    </row>
    <row r="243" spans="1:5" ht="15" customHeight="1">
      <c r="A243" s="328"/>
      <c r="B243" s="323"/>
      <c r="C243" s="323"/>
      <c r="D243" s="323"/>
      <c r="E243" s="323"/>
    </row>
    <row r="244" spans="1:5" ht="15" customHeight="1">
      <c r="A244" s="328"/>
      <c r="B244" s="323"/>
      <c r="C244" s="323"/>
      <c r="D244" s="323"/>
      <c r="E244" s="323"/>
    </row>
    <row r="245" spans="1:5" ht="15" customHeight="1">
      <c r="A245" s="328"/>
      <c r="B245" s="323"/>
      <c r="C245" s="323"/>
      <c r="D245" s="323"/>
      <c r="E245" s="323"/>
    </row>
    <row r="246" spans="1:5" ht="15" customHeight="1">
      <c r="A246" s="328"/>
      <c r="B246" s="323"/>
      <c r="C246" s="323"/>
      <c r="D246" s="323"/>
      <c r="E246" s="323"/>
    </row>
    <row r="247" spans="1:5" ht="22.5" customHeight="1">
      <c r="A247" s="328"/>
      <c r="B247" s="323"/>
      <c r="C247" s="323"/>
      <c r="D247" s="323"/>
      <c r="E247" s="323"/>
    </row>
    <row r="248" spans="1:5" ht="15" customHeight="1">
      <c r="A248" s="328"/>
      <c r="B248" s="323"/>
      <c r="C248" s="323"/>
      <c r="D248" s="323"/>
      <c r="E248" s="323"/>
    </row>
    <row r="249" spans="1:5" ht="15" customHeight="1">
      <c r="A249" s="328"/>
      <c r="B249" s="323"/>
      <c r="C249" s="323"/>
      <c r="D249" s="323"/>
      <c r="E249" s="323"/>
    </row>
    <row r="250" spans="1:5" ht="15" customHeight="1">
      <c r="A250" s="328"/>
      <c r="B250" s="323"/>
      <c r="C250" s="323"/>
      <c r="D250" s="323"/>
      <c r="E250" s="323"/>
    </row>
    <row r="251" spans="1:5" ht="15" customHeight="1">
      <c r="A251" s="328"/>
      <c r="B251" s="323"/>
      <c r="C251" s="323"/>
      <c r="D251" s="323"/>
      <c r="E251" s="323"/>
    </row>
    <row r="252" spans="1:5" ht="15" customHeight="1">
      <c r="A252" s="328"/>
      <c r="B252" s="323"/>
      <c r="C252" s="323"/>
      <c r="D252" s="323"/>
      <c r="E252" s="323"/>
    </row>
    <row r="253" spans="1:5" ht="22.5" customHeight="1">
      <c r="A253" s="328"/>
      <c r="B253" s="323"/>
      <c r="C253" s="323"/>
      <c r="D253" s="323"/>
      <c r="E253" s="323"/>
    </row>
    <row r="254" spans="1:5" ht="15" customHeight="1">
      <c r="A254" s="328"/>
      <c r="B254" s="323"/>
      <c r="C254" s="323"/>
      <c r="D254" s="323"/>
      <c r="E254" s="323"/>
    </row>
    <row r="255" spans="1:5" ht="15" customHeight="1">
      <c r="A255" s="328"/>
      <c r="B255" s="323"/>
      <c r="C255" s="323"/>
      <c r="D255" s="323"/>
      <c r="E255" s="323"/>
    </row>
    <row r="256" spans="1:5" ht="15" customHeight="1">
      <c r="A256" s="328"/>
      <c r="B256" s="323"/>
      <c r="C256" s="323"/>
      <c r="D256" s="323"/>
      <c r="E256" s="323"/>
    </row>
    <row r="257" spans="1:5" ht="15" customHeight="1">
      <c r="A257" s="328"/>
      <c r="B257" s="323"/>
      <c r="C257" s="323"/>
      <c r="D257" s="323"/>
      <c r="E257" s="323"/>
    </row>
    <row r="258" spans="1:5" ht="15" customHeight="1">
      <c r="A258" s="328"/>
      <c r="B258" s="323"/>
      <c r="C258" s="323"/>
      <c r="D258" s="323"/>
      <c r="E258" s="323"/>
    </row>
    <row r="259" spans="1:5" ht="22.5" customHeight="1">
      <c r="A259" s="328"/>
      <c r="B259" s="323"/>
      <c r="C259" s="323"/>
      <c r="D259" s="323"/>
      <c r="E259" s="323"/>
    </row>
    <row r="260" spans="1:5" ht="15" customHeight="1">
      <c r="A260" s="328"/>
      <c r="B260" s="323"/>
      <c r="C260" s="323"/>
      <c r="D260" s="323"/>
      <c r="E260" s="323"/>
    </row>
    <row r="261" spans="1:5" ht="15" customHeight="1">
      <c r="A261" s="328"/>
      <c r="B261" s="323"/>
      <c r="C261" s="323"/>
      <c r="D261" s="323"/>
      <c r="E261" s="323"/>
    </row>
    <row r="262" spans="1:5" ht="15" customHeight="1">
      <c r="A262" s="328"/>
      <c r="B262" s="323"/>
      <c r="C262" s="323"/>
      <c r="D262" s="323"/>
      <c r="E262" s="323"/>
    </row>
    <row r="263" spans="1:5" ht="15" customHeight="1">
      <c r="A263" s="328"/>
      <c r="B263" s="323"/>
      <c r="C263" s="323"/>
      <c r="D263" s="323"/>
      <c r="E263" s="323"/>
    </row>
    <row r="264" spans="1:5" ht="15" customHeight="1">
      <c r="A264" s="328"/>
      <c r="B264" s="323"/>
      <c r="C264" s="323"/>
      <c r="D264" s="323"/>
      <c r="E264" s="323"/>
    </row>
    <row r="265" spans="1:5" ht="22.5" customHeight="1">
      <c r="A265" s="328"/>
      <c r="B265" s="323"/>
      <c r="C265" s="323"/>
      <c r="D265" s="323"/>
      <c r="E265" s="323"/>
    </row>
    <row r="266" spans="1:5" ht="15" customHeight="1">
      <c r="A266" s="328"/>
      <c r="B266" s="323"/>
      <c r="C266" s="323"/>
      <c r="D266" s="323"/>
      <c r="E266" s="323"/>
    </row>
    <row r="267" spans="1:5" ht="15" customHeight="1">
      <c r="A267" s="328"/>
      <c r="B267" s="323"/>
      <c r="C267" s="323"/>
      <c r="D267" s="323"/>
      <c r="E267" s="323"/>
    </row>
    <row r="268" spans="1:5" ht="15" customHeight="1">
      <c r="A268" s="328"/>
      <c r="B268" s="323"/>
      <c r="C268" s="323"/>
      <c r="D268" s="323"/>
      <c r="E268" s="323"/>
    </row>
    <row r="269" spans="1:5" ht="15" customHeight="1">
      <c r="A269" s="328"/>
      <c r="B269" s="323"/>
      <c r="C269" s="323"/>
      <c r="D269" s="323"/>
      <c r="E269" s="323"/>
    </row>
    <row r="270" spans="1:5" ht="15" customHeight="1">
      <c r="A270" s="328"/>
      <c r="B270" s="323"/>
      <c r="C270" s="323"/>
      <c r="D270" s="323"/>
      <c r="E270" s="323"/>
    </row>
    <row r="271" spans="1:5" ht="22.5" customHeight="1">
      <c r="A271" s="328"/>
      <c r="B271" s="323"/>
      <c r="C271" s="323"/>
      <c r="D271" s="323"/>
      <c r="E271" s="323"/>
    </row>
    <row r="272" spans="1:5" ht="15" customHeight="1">
      <c r="A272" s="328"/>
      <c r="B272" s="323"/>
      <c r="C272" s="323"/>
      <c r="D272" s="323"/>
      <c r="E272" s="323"/>
    </row>
    <row r="273" spans="1:5" ht="15" customHeight="1">
      <c r="A273" s="328"/>
      <c r="B273" s="323"/>
      <c r="C273" s="323"/>
      <c r="D273" s="323"/>
      <c r="E273" s="323"/>
    </row>
    <row r="274" spans="1:5" ht="15" customHeight="1">
      <c r="A274" s="328"/>
      <c r="B274" s="323"/>
      <c r="C274" s="323"/>
      <c r="D274" s="323"/>
      <c r="E274" s="323"/>
    </row>
    <row r="275" spans="1:5" ht="15" customHeight="1">
      <c r="A275" s="328"/>
      <c r="B275" s="323"/>
      <c r="C275" s="323"/>
      <c r="D275" s="323"/>
      <c r="E275" s="323"/>
    </row>
    <row r="276" spans="1:5" ht="15" customHeight="1">
      <c r="A276" s="328"/>
      <c r="B276" s="323"/>
      <c r="C276" s="323"/>
      <c r="D276" s="323"/>
      <c r="E276" s="323"/>
    </row>
    <row r="277" spans="1:5" ht="22.5" customHeight="1">
      <c r="A277" s="328"/>
      <c r="B277" s="323"/>
      <c r="C277" s="323"/>
      <c r="D277" s="323"/>
      <c r="E277" s="323"/>
    </row>
    <row r="278" spans="1:5" ht="15" customHeight="1">
      <c r="A278" s="328"/>
      <c r="B278" s="323"/>
      <c r="C278" s="323"/>
      <c r="D278" s="323"/>
      <c r="E278" s="323"/>
    </row>
    <row r="279" spans="1:5" ht="15" customHeight="1">
      <c r="A279" s="328"/>
      <c r="B279" s="323"/>
      <c r="C279" s="323"/>
      <c r="D279" s="323"/>
      <c r="E279" s="323"/>
    </row>
    <row r="280" spans="1:5" ht="15" customHeight="1">
      <c r="A280" s="328"/>
      <c r="B280" s="323"/>
      <c r="C280" s="323"/>
      <c r="D280" s="323"/>
      <c r="E280" s="323"/>
    </row>
    <row r="281" spans="1:5" ht="15" customHeight="1">
      <c r="A281" s="328"/>
      <c r="B281" s="323"/>
      <c r="C281" s="323"/>
      <c r="D281" s="323"/>
      <c r="E281" s="323"/>
    </row>
    <row r="282" spans="1:5" ht="15" customHeight="1">
      <c r="A282" s="328"/>
      <c r="B282" s="323"/>
      <c r="C282" s="323"/>
      <c r="D282" s="323"/>
      <c r="E282" s="323"/>
    </row>
    <row r="283" spans="1:5" ht="22.5" customHeight="1">
      <c r="A283" s="328"/>
      <c r="B283" s="323"/>
      <c r="C283" s="323"/>
      <c r="D283" s="323"/>
      <c r="E283" s="323"/>
    </row>
    <row r="284" spans="1:5" ht="15" customHeight="1">
      <c r="A284" s="328"/>
      <c r="B284" s="323"/>
      <c r="C284" s="323"/>
      <c r="D284" s="323"/>
      <c r="E284" s="323"/>
    </row>
    <row r="285" spans="1:5" ht="15" customHeight="1">
      <c r="A285" s="328"/>
      <c r="B285" s="323"/>
      <c r="C285" s="323"/>
      <c r="D285" s="323"/>
      <c r="E285" s="323"/>
    </row>
    <row r="286" spans="1:5" ht="15" customHeight="1">
      <c r="A286" s="328"/>
      <c r="B286" s="323"/>
      <c r="C286" s="323"/>
      <c r="D286" s="323"/>
      <c r="E286" s="323"/>
    </row>
    <row r="287" spans="1:5" ht="15" customHeight="1">
      <c r="A287" s="328"/>
      <c r="B287" s="323"/>
      <c r="C287" s="323"/>
      <c r="D287" s="323"/>
      <c r="E287" s="323"/>
    </row>
    <row r="288" spans="1:5" ht="15" customHeight="1">
      <c r="A288" s="328"/>
      <c r="B288" s="323"/>
      <c r="C288" s="323"/>
      <c r="D288" s="323"/>
      <c r="E288" s="323"/>
    </row>
    <row r="289" spans="1:5" ht="22.5" customHeight="1">
      <c r="A289" s="328"/>
      <c r="B289" s="323"/>
      <c r="C289" s="323"/>
      <c r="D289" s="323"/>
      <c r="E289" s="323"/>
    </row>
    <row r="290" spans="1:5" ht="15" customHeight="1">
      <c r="A290" s="328"/>
      <c r="B290" s="323"/>
      <c r="C290" s="323"/>
      <c r="D290" s="323"/>
      <c r="E290" s="323"/>
    </row>
    <row r="291" spans="1:5" ht="15" customHeight="1">
      <c r="A291" s="328"/>
      <c r="B291" s="323"/>
      <c r="C291" s="323"/>
      <c r="D291" s="323"/>
      <c r="E291" s="323"/>
    </row>
    <row r="292" spans="1:5" ht="15" customHeight="1">
      <c r="A292" s="328"/>
      <c r="B292" s="323"/>
      <c r="C292" s="323"/>
      <c r="D292" s="323"/>
      <c r="E292" s="323"/>
    </row>
    <row r="293" spans="1:5" ht="15" customHeight="1">
      <c r="A293" s="328"/>
      <c r="B293" s="323"/>
      <c r="C293" s="323"/>
      <c r="D293" s="323"/>
      <c r="E293" s="323"/>
    </row>
    <row r="294" spans="1:5" ht="15" customHeight="1">
      <c r="A294" s="328"/>
      <c r="B294" s="323"/>
      <c r="C294" s="323"/>
      <c r="D294" s="323"/>
      <c r="E294" s="323"/>
    </row>
    <row r="295" spans="1:5" ht="22.5" customHeight="1">
      <c r="A295" s="328"/>
      <c r="B295" s="323"/>
      <c r="C295" s="323"/>
      <c r="D295" s="323"/>
      <c r="E295" s="323"/>
    </row>
    <row r="296" spans="1:5" ht="15" customHeight="1">
      <c r="A296" s="328"/>
      <c r="B296" s="323"/>
      <c r="C296" s="323"/>
      <c r="D296" s="323"/>
      <c r="E296" s="323"/>
    </row>
    <row r="297" spans="1:5" ht="15" customHeight="1">
      <c r="A297" s="328"/>
      <c r="B297" s="323"/>
      <c r="C297" s="323"/>
      <c r="D297" s="323"/>
      <c r="E297" s="323"/>
    </row>
    <row r="298" spans="1:5" ht="15" customHeight="1">
      <c r="A298" s="328"/>
      <c r="B298" s="323"/>
      <c r="C298" s="323"/>
      <c r="D298" s="323"/>
      <c r="E298" s="323"/>
    </row>
    <row r="299" spans="1:5" ht="15" customHeight="1">
      <c r="A299" s="328"/>
      <c r="B299" s="323"/>
      <c r="C299" s="323"/>
      <c r="D299" s="323"/>
      <c r="E299" s="323"/>
    </row>
    <row r="300" spans="1:5" ht="15" customHeight="1">
      <c r="A300" s="328"/>
      <c r="B300" s="323"/>
      <c r="C300" s="323"/>
      <c r="D300" s="323"/>
      <c r="E300" s="323"/>
    </row>
    <row r="301" spans="1:5" ht="22.5" customHeight="1">
      <c r="A301" s="328"/>
      <c r="B301" s="323"/>
      <c r="C301" s="323"/>
      <c r="D301" s="323"/>
      <c r="E301" s="323"/>
    </row>
    <row r="302" spans="1:5" ht="15" customHeight="1">
      <c r="A302" s="328"/>
      <c r="B302" s="323"/>
      <c r="C302" s="323"/>
      <c r="D302" s="323"/>
      <c r="E302" s="323"/>
    </row>
    <row r="303" spans="1:5" ht="15" customHeight="1">
      <c r="A303" s="328"/>
      <c r="B303" s="323"/>
      <c r="C303" s="323"/>
      <c r="D303" s="323"/>
      <c r="E303" s="323"/>
    </row>
    <row r="304" spans="1:5" ht="15" customHeight="1">
      <c r="A304" s="328"/>
      <c r="B304" s="323"/>
      <c r="C304" s="323"/>
      <c r="D304" s="323"/>
      <c r="E304" s="323"/>
    </row>
    <row r="305" spans="1:5" ht="15" customHeight="1">
      <c r="A305" s="328"/>
      <c r="B305" s="323"/>
      <c r="C305" s="323"/>
      <c r="D305" s="323"/>
      <c r="E305" s="323"/>
    </row>
    <row r="306" spans="1:5" ht="15" customHeight="1">
      <c r="A306" s="328"/>
      <c r="B306" s="323"/>
      <c r="C306" s="323"/>
      <c r="D306" s="323"/>
      <c r="E306" s="323"/>
    </row>
    <row r="307" spans="1:5" ht="22.5" customHeight="1">
      <c r="A307" s="328"/>
      <c r="B307" s="323"/>
      <c r="C307" s="323"/>
      <c r="D307" s="323"/>
      <c r="E307" s="323"/>
    </row>
    <row r="308" spans="1:5" ht="15" customHeight="1">
      <c r="A308" s="328"/>
      <c r="B308" s="323"/>
      <c r="C308" s="323"/>
      <c r="D308" s="323"/>
      <c r="E308" s="323"/>
    </row>
    <row r="309" spans="1:5" ht="15" customHeight="1">
      <c r="A309" s="328"/>
      <c r="B309" s="323"/>
      <c r="C309" s="323"/>
      <c r="D309" s="323"/>
      <c r="E309" s="323"/>
    </row>
    <row r="310" spans="1:5" ht="15" customHeight="1">
      <c r="A310" s="328"/>
      <c r="B310" s="323"/>
      <c r="C310" s="323"/>
      <c r="D310" s="323"/>
      <c r="E310" s="323"/>
    </row>
    <row r="311" spans="1:5" ht="15" customHeight="1">
      <c r="A311" s="328"/>
      <c r="B311" s="323"/>
      <c r="C311" s="323"/>
      <c r="D311" s="323"/>
      <c r="E311" s="323"/>
    </row>
    <row r="312" spans="1:5" ht="15" customHeight="1">
      <c r="A312" s="328"/>
      <c r="B312" s="323"/>
      <c r="C312" s="323"/>
      <c r="D312" s="323"/>
      <c r="E312" s="323"/>
    </row>
    <row r="313" spans="1:5" ht="22.5" customHeight="1">
      <c r="A313" s="328"/>
      <c r="B313" s="323"/>
      <c r="C313" s="323"/>
      <c r="D313" s="323"/>
      <c r="E313" s="323"/>
    </row>
    <row r="314" spans="1:5" ht="15" customHeight="1">
      <c r="A314" s="328"/>
      <c r="B314" s="323"/>
      <c r="C314" s="323"/>
      <c r="D314" s="323"/>
      <c r="E314" s="323"/>
    </row>
    <row r="315" spans="1:5" ht="15" customHeight="1">
      <c r="A315" s="328"/>
      <c r="B315" s="323"/>
      <c r="C315" s="323"/>
      <c r="D315" s="323"/>
      <c r="E315" s="323"/>
    </row>
    <row r="316" spans="1:5" ht="15" customHeight="1">
      <c r="A316" s="328"/>
      <c r="B316" s="323"/>
      <c r="C316" s="323"/>
      <c r="D316" s="323"/>
      <c r="E316" s="323"/>
    </row>
    <row r="317" spans="1:5" ht="15" customHeight="1">
      <c r="A317" s="328"/>
      <c r="B317" s="323"/>
      <c r="C317" s="323"/>
      <c r="D317" s="323"/>
      <c r="E317" s="323"/>
    </row>
    <row r="318" spans="1:5" ht="15" customHeight="1">
      <c r="A318" s="328"/>
      <c r="B318" s="323"/>
      <c r="C318" s="323"/>
      <c r="D318" s="323"/>
      <c r="E318" s="323"/>
    </row>
    <row r="319" spans="1:5" ht="22.5" customHeight="1">
      <c r="A319" s="328"/>
      <c r="B319" s="323"/>
      <c r="C319" s="323"/>
      <c r="D319" s="323"/>
      <c r="E319" s="323"/>
    </row>
    <row r="320" spans="1:5" ht="15" customHeight="1">
      <c r="A320" s="328"/>
      <c r="B320" s="323"/>
      <c r="C320" s="323"/>
      <c r="D320" s="323"/>
      <c r="E320" s="323"/>
    </row>
    <row r="321" spans="1:5" ht="15" customHeight="1">
      <c r="A321" s="328"/>
      <c r="B321" s="323"/>
      <c r="C321" s="323"/>
      <c r="D321" s="323"/>
      <c r="E321" s="323"/>
    </row>
    <row r="322" spans="1:5" ht="15" customHeight="1">
      <c r="A322" s="328"/>
      <c r="B322" s="323"/>
      <c r="C322" s="323"/>
      <c r="D322" s="323"/>
      <c r="E322" s="323"/>
    </row>
    <row r="323" spans="1:5" ht="15" customHeight="1">
      <c r="A323" s="328"/>
      <c r="B323" s="323"/>
      <c r="C323" s="323"/>
      <c r="D323" s="323"/>
      <c r="E323" s="323"/>
    </row>
    <row r="324" spans="1:5" ht="15" customHeight="1">
      <c r="A324" s="328"/>
      <c r="B324" s="323"/>
      <c r="C324" s="323"/>
      <c r="D324" s="323"/>
      <c r="E324" s="323"/>
    </row>
    <row r="325" spans="1:5" ht="22.5" customHeight="1">
      <c r="A325" s="328"/>
      <c r="B325" s="323"/>
      <c r="C325" s="323"/>
      <c r="D325" s="323"/>
      <c r="E325" s="323"/>
    </row>
    <row r="326" spans="1:5" ht="15" customHeight="1">
      <c r="A326" s="328"/>
      <c r="B326" s="323"/>
      <c r="C326" s="323"/>
      <c r="D326" s="323"/>
      <c r="E326" s="323"/>
    </row>
    <row r="327" spans="1:5" ht="15" customHeight="1">
      <c r="A327" s="328"/>
      <c r="B327" s="323"/>
      <c r="C327" s="323"/>
      <c r="D327" s="323"/>
      <c r="E327" s="323"/>
    </row>
    <row r="328" spans="1:5" ht="15" customHeight="1">
      <c r="A328" s="328"/>
      <c r="B328" s="323"/>
      <c r="C328" s="323"/>
      <c r="D328" s="323"/>
      <c r="E328" s="323"/>
    </row>
    <row r="329" spans="1:5" ht="15" customHeight="1">
      <c r="A329" s="328"/>
      <c r="B329" s="323"/>
      <c r="C329" s="323"/>
      <c r="D329" s="323"/>
      <c r="E329" s="323"/>
    </row>
    <row r="330" spans="1:5" ht="15" customHeight="1">
      <c r="A330" s="328"/>
      <c r="B330" s="323"/>
      <c r="C330" s="323"/>
      <c r="D330" s="323"/>
      <c r="E330" s="323"/>
    </row>
    <row r="331" spans="1:5" ht="22.5" customHeight="1">
      <c r="A331" s="328"/>
      <c r="B331" s="323"/>
      <c r="C331" s="323"/>
      <c r="D331" s="323"/>
      <c r="E331" s="323"/>
    </row>
    <row r="332" spans="1:5" ht="15" customHeight="1">
      <c r="A332" s="328"/>
      <c r="B332" s="323"/>
      <c r="C332" s="323"/>
      <c r="D332" s="323"/>
      <c r="E332" s="323"/>
    </row>
    <row r="333" spans="1:5" ht="15" customHeight="1">
      <c r="A333" s="328"/>
      <c r="B333" s="323"/>
      <c r="C333" s="323"/>
      <c r="D333" s="323"/>
      <c r="E333" s="323"/>
    </row>
    <row r="334" spans="1:5" ht="15" customHeight="1">
      <c r="A334" s="328"/>
      <c r="B334" s="323"/>
      <c r="C334" s="323"/>
      <c r="D334" s="323"/>
      <c r="E334" s="323"/>
    </row>
    <row r="335" spans="1:5" ht="15" customHeight="1">
      <c r="A335" s="328"/>
      <c r="B335" s="323"/>
      <c r="C335" s="323"/>
      <c r="D335" s="323"/>
      <c r="E335" s="323"/>
    </row>
    <row r="336" spans="1:5" ht="15" customHeight="1">
      <c r="A336" s="328"/>
      <c r="B336" s="323"/>
      <c r="C336" s="323"/>
      <c r="D336" s="323"/>
      <c r="E336" s="323"/>
    </row>
    <row r="337" spans="1:5" ht="22.5" customHeight="1">
      <c r="A337" s="328"/>
      <c r="B337" s="323"/>
      <c r="C337" s="323"/>
      <c r="D337" s="323"/>
      <c r="E337" s="323"/>
    </row>
    <row r="338" spans="1:5" ht="15" customHeight="1">
      <c r="A338" s="328"/>
      <c r="B338" s="323"/>
      <c r="C338" s="323"/>
      <c r="D338" s="323"/>
      <c r="E338" s="323"/>
    </row>
    <row r="339" spans="1:5" ht="15" customHeight="1">
      <c r="A339" s="328"/>
      <c r="B339" s="323"/>
      <c r="C339" s="323"/>
      <c r="D339" s="323"/>
      <c r="E339" s="323"/>
    </row>
    <row r="340" spans="1:5" ht="15" customHeight="1">
      <c r="A340" s="328"/>
      <c r="B340" s="323"/>
      <c r="C340" s="323"/>
      <c r="D340" s="323"/>
      <c r="E340" s="323"/>
    </row>
    <row r="341" spans="1:5" ht="15" customHeight="1">
      <c r="A341" s="328"/>
      <c r="B341" s="323"/>
      <c r="C341" s="323"/>
      <c r="D341" s="323"/>
      <c r="E341" s="323"/>
    </row>
    <row r="342" spans="1:5" ht="15" customHeight="1">
      <c r="A342" s="328"/>
      <c r="B342" s="323"/>
      <c r="C342" s="323"/>
      <c r="D342" s="323"/>
      <c r="E342" s="323"/>
    </row>
    <row r="343" spans="1:5" ht="22.5" customHeight="1">
      <c r="A343" s="328"/>
      <c r="B343" s="323"/>
      <c r="C343" s="323"/>
      <c r="D343" s="323"/>
      <c r="E343" s="323"/>
    </row>
    <row r="344" spans="1:5" ht="15" customHeight="1">
      <c r="A344" s="328"/>
      <c r="B344" s="323"/>
      <c r="C344" s="323"/>
      <c r="D344" s="323"/>
      <c r="E344" s="323"/>
    </row>
    <row r="345" spans="1:5" ht="15" customHeight="1">
      <c r="A345" s="328"/>
      <c r="B345" s="323"/>
      <c r="C345" s="323"/>
      <c r="D345" s="323"/>
      <c r="E345" s="323"/>
    </row>
    <row r="346" spans="1:5" ht="15" customHeight="1">
      <c r="A346" s="328"/>
      <c r="B346" s="323"/>
      <c r="C346" s="323"/>
      <c r="D346" s="323"/>
      <c r="E346" s="323"/>
    </row>
    <row r="347" spans="1:5" ht="15" customHeight="1">
      <c r="A347" s="328"/>
      <c r="B347" s="323"/>
      <c r="C347" s="323"/>
      <c r="D347" s="323"/>
      <c r="E347" s="323"/>
    </row>
    <row r="348" spans="1:5" ht="15" customHeight="1">
      <c r="A348" s="328"/>
      <c r="B348" s="323"/>
      <c r="C348" s="323"/>
      <c r="D348" s="323"/>
      <c r="E348" s="323"/>
    </row>
    <row r="349" spans="1:5" ht="22.5" customHeight="1">
      <c r="A349" s="328"/>
      <c r="B349" s="323"/>
      <c r="C349" s="323"/>
      <c r="D349" s="323"/>
      <c r="E349" s="323"/>
    </row>
    <row r="350" spans="1:5" ht="15" customHeight="1">
      <c r="A350" s="328"/>
      <c r="B350" s="323"/>
      <c r="C350" s="323"/>
      <c r="D350" s="323"/>
      <c r="E350" s="323"/>
    </row>
    <row r="351" spans="1:5" ht="15" customHeight="1">
      <c r="A351" s="328"/>
      <c r="B351" s="323"/>
      <c r="C351" s="323"/>
      <c r="D351" s="323"/>
      <c r="E351" s="323"/>
    </row>
    <row r="352" spans="1:5" ht="15" customHeight="1">
      <c r="A352" s="328"/>
      <c r="B352" s="323"/>
      <c r="C352" s="323"/>
      <c r="D352" s="323"/>
      <c r="E352" s="323"/>
    </row>
    <row r="353" spans="1:5" ht="15" customHeight="1">
      <c r="A353" s="328"/>
      <c r="B353" s="323"/>
      <c r="C353" s="323"/>
      <c r="D353" s="323"/>
      <c r="E353" s="323"/>
    </row>
    <row r="354" spans="1:5" ht="15" customHeight="1">
      <c r="A354" s="328"/>
      <c r="B354" s="323"/>
      <c r="C354" s="323"/>
      <c r="D354" s="323"/>
      <c r="E354" s="323"/>
    </row>
    <row r="355" spans="1:5" ht="22.5" customHeight="1">
      <c r="A355" s="328"/>
      <c r="B355" s="323"/>
      <c r="C355" s="323"/>
      <c r="D355" s="323"/>
      <c r="E355" s="323"/>
    </row>
    <row r="356" spans="1:5" ht="15" customHeight="1">
      <c r="A356" s="328"/>
      <c r="B356" s="323"/>
      <c r="C356" s="323"/>
      <c r="D356" s="323"/>
      <c r="E356" s="323"/>
    </row>
    <row r="357" spans="1:5" ht="15" customHeight="1">
      <c r="A357" s="328"/>
      <c r="B357" s="323"/>
      <c r="C357" s="323"/>
      <c r="D357" s="323"/>
      <c r="E357" s="323"/>
    </row>
    <row r="358" spans="1:5" ht="15" customHeight="1">
      <c r="A358" s="328"/>
      <c r="B358" s="323"/>
      <c r="C358" s="323"/>
      <c r="D358" s="323"/>
      <c r="E358" s="323"/>
    </row>
    <row r="359" spans="1:5" ht="15" customHeight="1">
      <c r="A359" s="328"/>
      <c r="B359" s="323"/>
      <c r="C359" s="323"/>
      <c r="D359" s="323"/>
      <c r="E359" s="323"/>
    </row>
    <row r="360" spans="1:5" ht="15" customHeight="1">
      <c r="A360" s="328"/>
      <c r="B360" s="323"/>
      <c r="C360" s="323"/>
      <c r="D360" s="323"/>
      <c r="E360" s="323"/>
    </row>
    <row r="361" spans="1:5" ht="22.5" customHeight="1">
      <c r="A361" s="328"/>
      <c r="B361" s="323"/>
      <c r="C361" s="323"/>
      <c r="D361" s="323"/>
      <c r="E361" s="323"/>
    </row>
    <row r="362" spans="1:5" ht="15" customHeight="1">
      <c r="A362" s="328"/>
      <c r="B362" s="323"/>
      <c r="C362" s="323"/>
      <c r="D362" s="323"/>
      <c r="E362" s="323"/>
    </row>
    <row r="363" spans="1:5" ht="15" customHeight="1">
      <c r="A363" s="328"/>
      <c r="B363" s="323"/>
      <c r="C363" s="323"/>
      <c r="D363" s="323"/>
      <c r="E363" s="323"/>
    </row>
    <row r="364" spans="1:5" ht="15" customHeight="1">
      <c r="A364" s="328"/>
      <c r="B364" s="323"/>
      <c r="C364" s="323"/>
      <c r="D364" s="323"/>
      <c r="E364" s="323"/>
    </row>
    <row r="365" spans="1:5" ht="15" customHeight="1">
      <c r="A365" s="328"/>
      <c r="B365" s="323"/>
      <c r="C365" s="323"/>
      <c r="D365" s="323"/>
      <c r="E365" s="323"/>
    </row>
    <row r="366" spans="1:5" ht="15" customHeight="1">
      <c r="A366" s="328"/>
      <c r="B366" s="323"/>
      <c r="C366" s="323"/>
      <c r="D366" s="323"/>
      <c r="E366" s="323"/>
    </row>
    <row r="367" spans="1:5" ht="22.5" customHeight="1">
      <c r="A367" s="328"/>
      <c r="B367" s="323"/>
      <c r="C367" s="323"/>
      <c r="D367" s="323"/>
      <c r="E367" s="323"/>
    </row>
    <row r="368" spans="1:5" ht="15" customHeight="1">
      <c r="A368" s="328"/>
      <c r="B368" s="323"/>
      <c r="C368" s="323"/>
      <c r="D368" s="323"/>
      <c r="E368" s="323"/>
    </row>
    <row r="369" spans="1:5" ht="15" customHeight="1">
      <c r="A369" s="328"/>
      <c r="B369" s="323"/>
      <c r="C369" s="323"/>
      <c r="D369" s="323"/>
      <c r="E369" s="323"/>
    </row>
    <row r="370" spans="1:5" ht="15" customHeight="1">
      <c r="A370" s="328"/>
      <c r="B370" s="323"/>
      <c r="C370" s="323"/>
      <c r="D370" s="323"/>
      <c r="E370" s="323"/>
    </row>
    <row r="371" spans="1:5" ht="15" customHeight="1">
      <c r="A371" s="328"/>
      <c r="B371" s="323"/>
      <c r="C371" s="323"/>
      <c r="D371" s="323"/>
      <c r="E371" s="323"/>
    </row>
    <row r="372" spans="1:5" ht="15" customHeight="1">
      <c r="A372" s="328"/>
      <c r="B372" s="323"/>
      <c r="C372" s="323"/>
      <c r="D372" s="323"/>
      <c r="E372" s="323"/>
    </row>
    <row r="373" spans="1:5" ht="22.5" customHeight="1">
      <c r="A373" s="328"/>
      <c r="B373" s="323"/>
      <c r="C373" s="323"/>
      <c r="D373" s="323"/>
      <c r="E373" s="323"/>
    </row>
    <row r="374" spans="1:5" ht="15" customHeight="1">
      <c r="A374" s="328"/>
      <c r="B374" s="323"/>
      <c r="C374" s="323"/>
      <c r="D374" s="323"/>
      <c r="E374" s="323"/>
    </row>
    <row r="375" spans="1:5" ht="15" customHeight="1">
      <c r="A375" s="328"/>
      <c r="B375" s="323"/>
      <c r="C375" s="323"/>
      <c r="D375" s="323"/>
      <c r="E375" s="323"/>
    </row>
    <row r="376" spans="1:5" ht="15" customHeight="1">
      <c r="A376" s="328"/>
      <c r="B376" s="323"/>
      <c r="C376" s="323"/>
      <c r="D376" s="323"/>
      <c r="E376" s="323"/>
    </row>
    <row r="377" spans="1:5" ht="15" customHeight="1">
      <c r="A377" s="328"/>
      <c r="B377" s="323"/>
      <c r="C377" s="323"/>
      <c r="D377" s="323"/>
      <c r="E377" s="323"/>
    </row>
    <row r="378" spans="1:5" ht="15" customHeight="1">
      <c r="A378" s="328"/>
      <c r="B378" s="323"/>
      <c r="C378" s="323"/>
      <c r="D378" s="323"/>
      <c r="E378" s="323"/>
    </row>
    <row r="379" spans="1:5" ht="22.5" customHeight="1">
      <c r="A379" s="328"/>
      <c r="B379" s="323"/>
      <c r="C379" s="323"/>
      <c r="D379" s="323"/>
      <c r="E379" s="323"/>
    </row>
    <row r="380" spans="1:5" ht="15" customHeight="1">
      <c r="A380" s="328"/>
      <c r="B380" s="323"/>
      <c r="C380" s="323"/>
      <c r="D380" s="323"/>
      <c r="E380" s="323"/>
    </row>
    <row r="381" spans="1:5" ht="15" customHeight="1">
      <c r="A381" s="328"/>
      <c r="B381" s="323"/>
      <c r="C381" s="323"/>
      <c r="D381" s="323"/>
      <c r="E381" s="323"/>
    </row>
    <row r="382" spans="1:5" ht="15" customHeight="1">
      <c r="A382" s="328"/>
      <c r="B382" s="323"/>
      <c r="C382" s="323"/>
      <c r="D382" s="323"/>
      <c r="E382" s="323"/>
    </row>
    <row r="383" spans="1:5" ht="15" customHeight="1">
      <c r="A383" s="328"/>
      <c r="B383" s="323"/>
      <c r="C383" s="323"/>
      <c r="D383" s="323"/>
      <c r="E383" s="323"/>
    </row>
    <row r="384" spans="1:5" ht="15" customHeight="1">
      <c r="A384" s="328"/>
      <c r="B384" s="323"/>
      <c r="C384" s="323"/>
      <c r="D384" s="323"/>
      <c r="E384" s="323"/>
    </row>
    <row r="385" spans="1:5" ht="22.5" customHeight="1">
      <c r="A385" s="328"/>
      <c r="B385" s="323"/>
      <c r="C385" s="323"/>
      <c r="D385" s="323"/>
      <c r="E385" s="323"/>
    </row>
    <row r="386" spans="1:5" ht="15" customHeight="1">
      <c r="A386" s="328"/>
      <c r="B386" s="323"/>
      <c r="C386" s="323"/>
      <c r="D386" s="323"/>
      <c r="E386" s="323"/>
    </row>
    <row r="387" spans="1:5" ht="15" customHeight="1">
      <c r="A387" s="328"/>
      <c r="B387" s="323"/>
      <c r="C387" s="323"/>
      <c r="D387" s="323"/>
      <c r="E387" s="323"/>
    </row>
    <row r="388" spans="1:5" ht="15" customHeight="1">
      <c r="A388" s="328"/>
      <c r="B388" s="323"/>
      <c r="C388" s="323"/>
      <c r="D388" s="323"/>
      <c r="E388" s="323"/>
    </row>
    <row r="389" spans="1:5" ht="15" customHeight="1">
      <c r="A389" s="328"/>
      <c r="B389" s="323"/>
      <c r="C389" s="323"/>
      <c r="D389" s="323"/>
      <c r="E389" s="323"/>
    </row>
    <row r="390" spans="1:5" ht="15" customHeight="1">
      <c r="A390" s="328"/>
      <c r="B390" s="323"/>
      <c r="C390" s="323"/>
      <c r="D390" s="323"/>
      <c r="E390" s="323"/>
    </row>
    <row r="391" spans="1:5" ht="22.5" customHeight="1">
      <c r="A391" s="328"/>
      <c r="B391" s="323"/>
      <c r="C391" s="323"/>
      <c r="D391" s="323"/>
      <c r="E391" s="323"/>
    </row>
    <row r="392" spans="1:5" ht="15" customHeight="1">
      <c r="A392" s="328"/>
      <c r="B392" s="323"/>
      <c r="C392" s="323"/>
      <c r="D392" s="323"/>
      <c r="E392" s="323"/>
    </row>
    <row r="393" spans="1:5" ht="15" customHeight="1">
      <c r="A393" s="328"/>
      <c r="B393" s="323"/>
      <c r="C393" s="323"/>
      <c r="D393" s="323"/>
      <c r="E393" s="323"/>
    </row>
    <row r="394" spans="1:5" ht="15" customHeight="1">
      <c r="A394" s="328"/>
      <c r="B394" s="323"/>
      <c r="C394" s="323"/>
      <c r="D394" s="323"/>
      <c r="E394" s="323"/>
    </row>
    <row r="395" spans="1:5" ht="15" customHeight="1">
      <c r="A395" s="328"/>
      <c r="B395" s="323"/>
      <c r="C395" s="323"/>
      <c r="D395" s="323"/>
      <c r="E395" s="323"/>
    </row>
    <row r="396" spans="1:5" ht="15" customHeight="1">
      <c r="A396" s="328"/>
      <c r="B396" s="323"/>
      <c r="C396" s="323"/>
      <c r="D396" s="323"/>
      <c r="E396" s="323"/>
    </row>
    <row r="397" spans="1:5" ht="22.5" customHeight="1">
      <c r="A397" s="328"/>
      <c r="B397" s="323"/>
      <c r="C397" s="323"/>
      <c r="D397" s="323"/>
      <c r="E397" s="323"/>
    </row>
    <row r="398" spans="1:5" ht="15" customHeight="1">
      <c r="A398" s="328"/>
      <c r="B398" s="323"/>
      <c r="C398" s="323"/>
      <c r="D398" s="323"/>
      <c r="E398" s="323"/>
    </row>
    <row r="399" spans="1:5" ht="15" customHeight="1">
      <c r="A399" s="328"/>
      <c r="B399" s="323"/>
      <c r="C399" s="323"/>
      <c r="D399" s="323"/>
      <c r="E399" s="323"/>
    </row>
    <row r="400" spans="1:5" ht="15" customHeight="1">
      <c r="A400" s="328"/>
      <c r="B400" s="323"/>
      <c r="C400" s="323"/>
      <c r="D400" s="323"/>
      <c r="E400" s="323"/>
    </row>
    <row r="401" spans="1:5" ht="15" customHeight="1">
      <c r="A401" s="328"/>
      <c r="B401" s="323"/>
      <c r="C401" s="323"/>
      <c r="D401" s="323"/>
      <c r="E401" s="323"/>
    </row>
    <row r="402" spans="1:5" ht="15" customHeight="1">
      <c r="A402" s="328"/>
      <c r="B402" s="323"/>
      <c r="C402" s="323"/>
      <c r="D402" s="323"/>
      <c r="E402" s="323"/>
    </row>
    <row r="403" spans="1:5" ht="22.5" customHeight="1">
      <c r="A403" s="328"/>
      <c r="B403" s="323"/>
      <c r="C403" s="323"/>
      <c r="D403" s="323"/>
      <c r="E403" s="323"/>
    </row>
    <row r="404" spans="1:5" ht="15" customHeight="1">
      <c r="A404" s="328"/>
      <c r="B404" s="323"/>
      <c r="C404" s="323"/>
      <c r="D404" s="323"/>
      <c r="E404" s="323"/>
    </row>
    <row r="405" spans="1:5" ht="15" customHeight="1">
      <c r="A405" s="328"/>
      <c r="B405" s="323"/>
      <c r="C405" s="323"/>
      <c r="D405" s="323"/>
      <c r="E405" s="323"/>
    </row>
    <row r="406" spans="1:5" ht="15" customHeight="1">
      <c r="A406" s="328"/>
      <c r="B406" s="323"/>
      <c r="C406" s="323"/>
      <c r="D406" s="323"/>
      <c r="E406" s="323"/>
    </row>
    <row r="407" spans="1:5" ht="15" customHeight="1">
      <c r="A407" s="328"/>
      <c r="B407" s="323"/>
      <c r="C407" s="323"/>
      <c r="D407" s="323"/>
      <c r="E407" s="323"/>
    </row>
    <row r="408" spans="1:5" ht="15" customHeight="1">
      <c r="A408" s="328"/>
      <c r="B408" s="323"/>
      <c r="C408" s="323"/>
      <c r="D408" s="323"/>
      <c r="E408" s="323"/>
    </row>
    <row r="409" spans="1:5" ht="22.5" customHeight="1">
      <c r="A409" s="328"/>
      <c r="B409" s="323"/>
      <c r="C409" s="323"/>
      <c r="D409" s="323"/>
      <c r="E409" s="323"/>
    </row>
    <row r="410" spans="1:5" ht="15" customHeight="1">
      <c r="A410" s="328"/>
      <c r="B410" s="323"/>
      <c r="C410" s="323"/>
      <c r="D410" s="323"/>
      <c r="E410" s="323"/>
    </row>
    <row r="411" spans="1:5" ht="15" customHeight="1">
      <c r="A411" s="328"/>
      <c r="B411" s="323"/>
      <c r="C411" s="323"/>
      <c r="D411" s="323"/>
      <c r="E411" s="323"/>
    </row>
    <row r="412" spans="1:5" ht="15" customHeight="1">
      <c r="A412" s="328"/>
      <c r="B412" s="323"/>
      <c r="C412" s="323"/>
      <c r="D412" s="323"/>
      <c r="E412" s="323"/>
    </row>
    <row r="413" spans="1:5" ht="15" customHeight="1">
      <c r="A413" s="328"/>
      <c r="B413" s="323"/>
      <c r="C413" s="323"/>
      <c r="D413" s="323"/>
      <c r="E413" s="323"/>
    </row>
    <row r="414" spans="1:5" ht="15" customHeight="1">
      <c r="A414" s="328"/>
      <c r="B414" s="323"/>
      <c r="C414" s="323"/>
      <c r="D414" s="323"/>
      <c r="E414" s="323"/>
    </row>
    <row r="415" spans="1:5" ht="22.5" customHeight="1">
      <c r="A415" s="328"/>
      <c r="B415" s="323"/>
      <c r="C415" s="323"/>
      <c r="D415" s="323"/>
      <c r="E415" s="323"/>
    </row>
    <row r="416" spans="1:5" ht="15" customHeight="1">
      <c r="A416" s="328"/>
      <c r="B416" s="323"/>
      <c r="C416" s="323"/>
      <c r="D416" s="323"/>
      <c r="E416" s="323"/>
    </row>
    <row r="417" spans="1:5" ht="15" customHeight="1">
      <c r="A417" s="328"/>
      <c r="B417" s="323"/>
      <c r="C417" s="323"/>
      <c r="D417" s="323"/>
      <c r="E417" s="323"/>
    </row>
    <row r="418" spans="1:5" ht="15" customHeight="1">
      <c r="A418" s="328"/>
      <c r="B418" s="323"/>
      <c r="C418" s="323"/>
      <c r="D418" s="323"/>
      <c r="E418" s="323"/>
    </row>
    <row r="419" spans="1:5" ht="15" customHeight="1">
      <c r="A419" s="328"/>
      <c r="B419" s="323"/>
      <c r="C419" s="323"/>
      <c r="D419" s="323"/>
      <c r="E419" s="323"/>
    </row>
    <row r="420" spans="1:5" ht="15" customHeight="1">
      <c r="A420" s="328"/>
      <c r="B420" s="323"/>
      <c r="C420" s="323"/>
      <c r="D420" s="323"/>
      <c r="E420" s="323"/>
    </row>
    <row r="421" spans="1:5" ht="22.5" customHeight="1">
      <c r="A421" s="328"/>
      <c r="B421" s="323"/>
      <c r="C421" s="323"/>
      <c r="D421" s="323"/>
      <c r="E421" s="323"/>
    </row>
    <row r="422" spans="1:5" ht="15" customHeight="1">
      <c r="A422" s="328"/>
      <c r="B422" s="323"/>
      <c r="C422" s="323"/>
      <c r="D422" s="323"/>
      <c r="E422" s="323"/>
    </row>
    <row r="423" spans="1:5" ht="15" customHeight="1">
      <c r="A423" s="328"/>
      <c r="B423" s="323"/>
      <c r="C423" s="323"/>
      <c r="D423" s="323"/>
      <c r="E423" s="323"/>
    </row>
    <row r="424" spans="1:5" ht="15" customHeight="1">
      <c r="A424" s="328"/>
      <c r="B424" s="323"/>
      <c r="C424" s="323"/>
      <c r="D424" s="323"/>
      <c r="E424" s="323"/>
    </row>
    <row r="425" spans="1:5" ht="15" customHeight="1">
      <c r="A425" s="328"/>
      <c r="B425" s="323"/>
      <c r="C425" s="323"/>
      <c r="D425" s="323"/>
      <c r="E425" s="323"/>
    </row>
    <row r="426" spans="1:5" ht="15" customHeight="1">
      <c r="A426" s="328"/>
      <c r="B426" s="323"/>
      <c r="C426" s="323"/>
      <c r="D426" s="323"/>
      <c r="E426" s="323"/>
    </row>
    <row r="427" spans="1:5" ht="22.5" customHeight="1">
      <c r="A427" s="328"/>
      <c r="B427" s="323"/>
      <c r="C427" s="323"/>
      <c r="D427" s="323"/>
      <c r="E427" s="323"/>
    </row>
    <row r="428" spans="1:5" ht="15" customHeight="1">
      <c r="A428" s="328"/>
      <c r="B428" s="323"/>
      <c r="C428" s="323"/>
      <c r="D428" s="323"/>
      <c r="E428" s="323"/>
    </row>
    <row r="429" spans="1:5" ht="15" customHeight="1">
      <c r="A429" s="328"/>
      <c r="B429" s="323"/>
      <c r="C429" s="323"/>
      <c r="D429" s="323"/>
      <c r="E429" s="323"/>
    </row>
    <row r="430" spans="1:5" ht="15" customHeight="1">
      <c r="A430" s="328"/>
      <c r="B430" s="323"/>
      <c r="C430" s="323"/>
      <c r="D430" s="323"/>
      <c r="E430" s="323"/>
    </row>
    <row r="431" spans="1:5" ht="15" customHeight="1">
      <c r="A431" s="328"/>
      <c r="B431" s="323"/>
      <c r="C431" s="323"/>
      <c r="D431" s="323"/>
      <c r="E431" s="323"/>
    </row>
    <row r="432" spans="1:5" ht="15" customHeight="1">
      <c r="A432" s="328"/>
      <c r="B432" s="323"/>
      <c r="C432" s="323"/>
      <c r="D432" s="323"/>
      <c r="E432" s="323"/>
    </row>
    <row r="433" spans="1:5" ht="22.5" customHeight="1">
      <c r="A433" s="328"/>
      <c r="B433" s="323"/>
      <c r="C433" s="323"/>
      <c r="D433" s="323"/>
      <c r="E433" s="323"/>
    </row>
    <row r="434" spans="1:5" ht="15" customHeight="1">
      <c r="A434" s="328"/>
      <c r="B434" s="323"/>
      <c r="C434" s="323"/>
      <c r="D434" s="323"/>
      <c r="E434" s="323"/>
    </row>
    <row r="435" spans="1:5" ht="15" customHeight="1">
      <c r="A435" s="328"/>
      <c r="B435" s="323"/>
      <c r="C435" s="323"/>
      <c r="D435" s="323"/>
      <c r="E435" s="323"/>
    </row>
    <row r="436" spans="1:5" ht="15" customHeight="1">
      <c r="A436" s="328"/>
      <c r="B436" s="323"/>
      <c r="C436" s="323"/>
      <c r="D436" s="323"/>
      <c r="E436" s="323"/>
    </row>
    <row r="437" spans="1:5" ht="15" customHeight="1">
      <c r="A437" s="328"/>
      <c r="B437" s="323"/>
      <c r="C437" s="323"/>
      <c r="D437" s="323"/>
      <c r="E437" s="323"/>
    </row>
    <row r="438" spans="1:5" ht="15" customHeight="1">
      <c r="A438" s="328"/>
      <c r="B438" s="323"/>
      <c r="C438" s="323"/>
      <c r="D438" s="323"/>
      <c r="E438" s="323"/>
    </row>
    <row r="439" spans="1:5" ht="22.5" customHeight="1">
      <c r="A439" s="328"/>
      <c r="B439" s="323"/>
      <c r="C439" s="323"/>
      <c r="D439" s="323"/>
      <c r="E439" s="323"/>
    </row>
    <row r="440" spans="1:5" ht="15" customHeight="1">
      <c r="A440" s="328"/>
      <c r="B440" s="323"/>
      <c r="C440" s="323"/>
      <c r="D440" s="323"/>
      <c r="E440" s="323"/>
    </row>
    <row r="441" spans="1:5" ht="15" customHeight="1">
      <c r="A441" s="328"/>
      <c r="B441" s="323"/>
      <c r="C441" s="323"/>
      <c r="D441" s="323"/>
      <c r="E441" s="323"/>
    </row>
    <row r="442" spans="1:5" ht="15" customHeight="1">
      <c r="A442" s="328"/>
      <c r="B442" s="323"/>
      <c r="C442" s="323"/>
      <c r="D442" s="323"/>
      <c r="E442" s="323"/>
    </row>
    <row r="443" spans="1:5" ht="15" customHeight="1">
      <c r="A443" s="328"/>
      <c r="B443" s="323"/>
      <c r="C443" s="323"/>
      <c r="D443" s="323"/>
      <c r="E443" s="323"/>
    </row>
    <row r="444" spans="1:5" ht="15" customHeight="1">
      <c r="A444" s="328"/>
      <c r="B444" s="323"/>
      <c r="C444" s="323"/>
      <c r="D444" s="323"/>
      <c r="E444" s="323"/>
    </row>
    <row r="445" spans="1:5" ht="22.5" customHeight="1">
      <c r="A445" s="328"/>
      <c r="B445" s="323"/>
      <c r="C445" s="323"/>
      <c r="D445" s="323"/>
      <c r="E445" s="323"/>
    </row>
    <row r="446" spans="1:5" ht="15" customHeight="1">
      <c r="A446" s="328"/>
      <c r="B446" s="323"/>
      <c r="C446" s="323"/>
      <c r="D446" s="323"/>
      <c r="E446" s="323"/>
    </row>
    <row r="447" spans="1:5" ht="15" customHeight="1">
      <c r="A447" s="328"/>
      <c r="B447" s="323"/>
      <c r="C447" s="323"/>
      <c r="D447" s="323"/>
      <c r="E447" s="323"/>
    </row>
    <row r="448" spans="1:5" ht="15" customHeight="1">
      <c r="A448" s="328"/>
      <c r="B448" s="323"/>
      <c r="C448" s="323"/>
      <c r="D448" s="323"/>
      <c r="E448" s="323"/>
    </row>
    <row r="449" spans="1:5" ht="15" customHeight="1">
      <c r="A449" s="328"/>
      <c r="B449" s="323"/>
      <c r="C449" s="323"/>
      <c r="D449" s="323"/>
      <c r="E449" s="323"/>
    </row>
    <row r="450" spans="1:5" ht="15" customHeight="1">
      <c r="A450" s="328"/>
      <c r="B450" s="323"/>
      <c r="C450" s="323"/>
      <c r="D450" s="323"/>
      <c r="E450" s="323"/>
    </row>
    <row r="451" spans="1:5" ht="22.5" customHeight="1">
      <c r="A451" s="328"/>
      <c r="B451" s="323"/>
      <c r="C451" s="323"/>
      <c r="D451" s="323"/>
      <c r="E451" s="323"/>
    </row>
    <row r="452" spans="1:5" ht="15" customHeight="1">
      <c r="A452" s="328"/>
      <c r="B452" s="323"/>
      <c r="C452" s="323"/>
      <c r="D452" s="323"/>
      <c r="E452" s="323"/>
    </row>
    <row r="453" spans="1:5" ht="15" customHeight="1">
      <c r="A453" s="328"/>
      <c r="B453" s="323"/>
      <c r="C453" s="323"/>
      <c r="D453" s="323"/>
      <c r="E453" s="323"/>
    </row>
    <row r="454" spans="1:5" ht="15" customHeight="1">
      <c r="A454" s="328"/>
      <c r="B454" s="323"/>
      <c r="C454" s="323"/>
      <c r="D454" s="323"/>
      <c r="E454" s="323"/>
    </row>
    <row r="455" spans="1:5" ht="15" customHeight="1">
      <c r="A455" s="328"/>
      <c r="B455" s="323"/>
      <c r="C455" s="323"/>
      <c r="D455" s="323"/>
      <c r="E455" s="323"/>
    </row>
    <row r="456" spans="1:5" ht="15" customHeight="1">
      <c r="A456" s="328"/>
      <c r="B456" s="323"/>
      <c r="C456" s="323"/>
      <c r="D456" s="323"/>
      <c r="E456" s="323"/>
    </row>
    <row r="457" spans="1:5" ht="22.5" customHeight="1">
      <c r="A457" s="328"/>
      <c r="B457" s="323"/>
      <c r="C457" s="323"/>
      <c r="D457" s="323"/>
      <c r="E457" s="323"/>
    </row>
    <row r="458" spans="1:5" ht="15" customHeight="1">
      <c r="A458" s="328"/>
      <c r="B458" s="323"/>
      <c r="C458" s="323"/>
      <c r="D458" s="323"/>
      <c r="E458" s="323"/>
    </row>
    <row r="459" spans="1:5" ht="15" customHeight="1">
      <c r="A459" s="328"/>
      <c r="B459" s="323"/>
      <c r="C459" s="323"/>
      <c r="D459" s="323"/>
      <c r="E459" s="323"/>
    </row>
    <row r="460" spans="1:5" ht="15" customHeight="1">
      <c r="A460" s="328"/>
      <c r="B460" s="323"/>
      <c r="C460" s="323"/>
      <c r="D460" s="323"/>
      <c r="E460" s="323"/>
    </row>
    <row r="461" spans="1:5" ht="15" customHeight="1">
      <c r="A461" s="328"/>
      <c r="B461" s="323"/>
      <c r="C461" s="323"/>
      <c r="D461" s="323"/>
      <c r="E461" s="323"/>
    </row>
    <row r="462" spans="1:5" ht="15" customHeight="1">
      <c r="A462" s="328"/>
      <c r="B462" s="323"/>
      <c r="C462" s="323"/>
      <c r="D462" s="323"/>
      <c r="E462" s="323"/>
    </row>
    <row r="463" spans="1:5" ht="22.5" customHeight="1">
      <c r="A463" s="328"/>
      <c r="B463" s="323"/>
      <c r="C463" s="323"/>
      <c r="D463" s="323"/>
      <c r="E463" s="323"/>
    </row>
    <row r="464" spans="1:5" ht="15" customHeight="1">
      <c r="A464" s="328"/>
      <c r="B464" s="323"/>
      <c r="C464" s="323"/>
      <c r="D464" s="323"/>
      <c r="E464" s="323"/>
    </row>
    <row r="465" spans="1:5" ht="15" customHeight="1">
      <c r="A465" s="328"/>
      <c r="B465" s="323"/>
      <c r="C465" s="323"/>
      <c r="D465" s="323"/>
      <c r="E465" s="323"/>
    </row>
    <row r="466" spans="1:5" ht="15" customHeight="1">
      <c r="A466" s="328"/>
      <c r="B466" s="323"/>
      <c r="C466" s="323"/>
      <c r="D466" s="323"/>
      <c r="E466" s="323"/>
    </row>
    <row r="467" spans="1:5" ht="15" customHeight="1">
      <c r="A467" s="328"/>
      <c r="B467" s="323"/>
      <c r="C467" s="323"/>
      <c r="D467" s="323"/>
      <c r="E467" s="323"/>
    </row>
    <row r="468" spans="1:5" ht="15" customHeight="1">
      <c r="A468" s="328"/>
      <c r="B468" s="323"/>
      <c r="C468" s="323"/>
      <c r="D468" s="323"/>
      <c r="E468" s="323"/>
    </row>
    <row r="469" spans="1:5" ht="22.5" customHeight="1">
      <c r="A469" s="328"/>
      <c r="B469" s="323"/>
      <c r="C469" s="323"/>
      <c r="D469" s="323"/>
      <c r="E469" s="323"/>
    </row>
    <row r="470" spans="1:5" ht="12">
      <c r="A470" s="328"/>
      <c r="B470" s="323"/>
      <c r="C470" s="323"/>
      <c r="D470" s="323"/>
      <c r="E470" s="323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&amp;R&amp;9&amp;P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workbookViewId="0" topLeftCell="A1">
      <selection activeCell="A1" sqref="A1:E1"/>
    </sheetView>
  </sheetViews>
  <sheetFormatPr defaultColWidth="12" defaultRowHeight="11.25"/>
  <cols>
    <col min="1" max="1" width="32.66015625" style="0" bestFit="1" customWidth="1"/>
    <col min="2" max="4" width="11.33203125" style="0" customWidth="1"/>
    <col min="5" max="5" width="11.33203125" style="23" customWidth="1"/>
    <col min="6" max="6" width="12" style="17" customWidth="1"/>
    <col min="7" max="7" width="27.16015625" style="429" bestFit="1" customWidth="1"/>
    <col min="8" max="8" width="11" style="429" bestFit="1" customWidth="1"/>
    <col min="9" max="9" width="7.16015625" style="429" bestFit="1" customWidth="1"/>
    <col min="10" max="10" width="7.33203125" style="429" bestFit="1" customWidth="1"/>
    <col min="11" max="11" width="8.16015625" style="429" bestFit="1" customWidth="1"/>
    <col min="12" max="15" width="12" style="242" customWidth="1"/>
    <col min="16" max="16384" width="12" style="17" customWidth="1"/>
  </cols>
  <sheetData>
    <row r="1" spans="1:15" s="129" customFormat="1" ht="39.75" customHeight="1">
      <c r="A1" s="389" t="s">
        <v>400</v>
      </c>
      <c r="B1" s="389"/>
      <c r="C1" s="389"/>
      <c r="D1" s="389"/>
      <c r="E1" s="389"/>
      <c r="G1" s="197" t="s">
        <v>6</v>
      </c>
      <c r="H1" s="402">
        <f>H2+H5+H8+H11+H12+H13</f>
        <v>124404</v>
      </c>
      <c r="I1" s="402">
        <f>I2+I5+I8+I11+I12+I13</f>
        <v>19420</v>
      </c>
      <c r="J1" s="402">
        <f>J2+J5+J8+J11+J12+J13</f>
        <v>13858</v>
      </c>
      <c r="K1" s="402">
        <f>K2+K5+K8+K11+K12+K13</f>
        <v>91126</v>
      </c>
      <c r="L1" s="275"/>
      <c r="M1" s="275"/>
      <c r="N1" s="275"/>
      <c r="O1" s="275"/>
    </row>
    <row r="2" spans="1:15" s="32" customFormat="1" ht="18" customHeight="1">
      <c r="A2" s="56" t="s">
        <v>26</v>
      </c>
      <c r="B2" s="57"/>
      <c r="C2" s="57"/>
      <c r="D2" s="57"/>
      <c r="E2" s="57"/>
      <c r="F2" s="1"/>
      <c r="G2" s="430" t="s">
        <v>361</v>
      </c>
      <c r="H2" s="431">
        <v>59994</v>
      </c>
      <c r="I2" s="431">
        <v>9027</v>
      </c>
      <c r="J2" s="431">
        <v>7354</v>
      </c>
      <c r="K2" s="431">
        <v>43613</v>
      </c>
      <c r="L2" s="257"/>
      <c r="M2" s="257"/>
      <c r="N2" s="257"/>
      <c r="O2" s="257"/>
    </row>
    <row r="3" spans="1:15" s="93" customFormat="1" ht="30" customHeight="1">
      <c r="A3" s="235" t="s">
        <v>359</v>
      </c>
      <c r="B3" s="98" t="s">
        <v>0</v>
      </c>
      <c r="C3" s="98" t="s">
        <v>41</v>
      </c>
      <c r="D3" s="98" t="s">
        <v>3</v>
      </c>
      <c r="E3" s="98" t="s">
        <v>42</v>
      </c>
      <c r="G3" s="432" t="s">
        <v>335</v>
      </c>
      <c r="H3" s="433">
        <v>11507</v>
      </c>
      <c r="I3" s="431">
        <v>2567</v>
      </c>
      <c r="J3" s="431">
        <v>1724</v>
      </c>
      <c r="K3" s="431">
        <v>7216</v>
      </c>
      <c r="L3" s="276"/>
      <c r="M3" s="276"/>
      <c r="N3" s="276"/>
      <c r="O3" s="276"/>
    </row>
    <row r="4" spans="1:15" s="9" customFormat="1" ht="15" customHeight="1">
      <c r="A4" s="375" t="s">
        <v>6</v>
      </c>
      <c r="B4" s="130">
        <v>100</v>
      </c>
      <c r="C4" s="130">
        <v>100</v>
      </c>
      <c r="D4" s="130">
        <v>100</v>
      </c>
      <c r="E4" s="130">
        <v>100</v>
      </c>
      <c r="G4" s="434" t="s">
        <v>152</v>
      </c>
      <c r="H4" s="435">
        <f>I4+J4+K4</f>
        <v>124711</v>
      </c>
      <c r="I4" s="435">
        <f>SUM(I5:I19)</f>
        <v>20472</v>
      </c>
      <c r="J4" s="435">
        <f>SUM(J5:J19)</f>
        <v>12528</v>
      </c>
      <c r="K4" s="435">
        <f>SUM(K5:K19)</f>
        <v>91711</v>
      </c>
      <c r="L4" s="258"/>
      <c r="M4" s="258"/>
      <c r="N4" s="258"/>
      <c r="O4" s="258"/>
    </row>
    <row r="5" spans="1:11" ht="13.5" customHeight="1">
      <c r="A5" s="80" t="s">
        <v>221</v>
      </c>
      <c r="B5" s="82">
        <f>H2/H$1*100</f>
        <v>48.225137455387284</v>
      </c>
      <c r="C5" s="82">
        <f>I2/I$1*100</f>
        <v>46.48300720906282</v>
      </c>
      <c r="D5" s="82">
        <f>J2/J$1*100</f>
        <v>53.066820609034494</v>
      </c>
      <c r="E5" s="131">
        <f>K2/K$1*100</f>
        <v>47.860105787590804</v>
      </c>
      <c r="G5" s="197" t="s">
        <v>362</v>
      </c>
      <c r="H5" s="402">
        <v>27680</v>
      </c>
      <c r="I5" s="402">
        <v>5650</v>
      </c>
      <c r="J5" s="402">
        <v>3320</v>
      </c>
      <c r="K5" s="402">
        <v>18710</v>
      </c>
    </row>
    <row r="6" spans="1:11" ht="13.5" customHeight="1">
      <c r="A6" s="126" t="s">
        <v>335</v>
      </c>
      <c r="B6" s="132">
        <f aca="true" t="shared" si="0" ref="B6:B16">H3/H$1*100</f>
        <v>9.24970258191055</v>
      </c>
      <c r="C6" s="132">
        <f aca="true" t="shared" si="1" ref="C6:C16">I3/I$1*100</f>
        <v>13.218331616889802</v>
      </c>
      <c r="D6" s="132">
        <f aca="true" t="shared" si="2" ref="D6:D16">J3/J$1*100</f>
        <v>12.440467599942272</v>
      </c>
      <c r="E6" s="133">
        <f aca="true" t="shared" si="3" ref="E6:E16">K3/K$1*100</f>
        <v>7.918705967561398</v>
      </c>
      <c r="G6" s="432" t="s">
        <v>164</v>
      </c>
      <c r="H6" s="402">
        <v>17156</v>
      </c>
      <c r="I6" s="402">
        <v>3436</v>
      </c>
      <c r="J6" s="402">
        <v>3162</v>
      </c>
      <c r="K6" s="402">
        <v>10558</v>
      </c>
    </row>
    <row r="7" spans="1:11" ht="13.5" customHeight="1">
      <c r="A7" s="126" t="s">
        <v>163</v>
      </c>
      <c r="B7" s="132">
        <f t="shared" si="0"/>
        <v>100.2467766309765</v>
      </c>
      <c r="C7" s="132">
        <f t="shared" si="1"/>
        <v>105.41709577754892</v>
      </c>
      <c r="D7" s="132">
        <f t="shared" si="2"/>
        <v>90.402655505845</v>
      </c>
      <c r="E7" s="133">
        <f t="shared" si="3"/>
        <v>100.64196826372276</v>
      </c>
      <c r="G7" s="436" t="s">
        <v>170</v>
      </c>
      <c r="H7" s="402">
        <v>10524</v>
      </c>
      <c r="I7" s="402">
        <v>2214</v>
      </c>
      <c r="J7" s="402">
        <v>158</v>
      </c>
      <c r="K7" s="402">
        <v>8152</v>
      </c>
    </row>
    <row r="8" spans="1:11" ht="13.5" customHeight="1">
      <c r="A8" s="80" t="s">
        <v>222</v>
      </c>
      <c r="B8" s="82">
        <f t="shared" si="0"/>
        <v>22.25008842159416</v>
      </c>
      <c r="C8" s="82">
        <f t="shared" si="1"/>
        <v>29.093717816683828</v>
      </c>
      <c r="D8" s="82">
        <f t="shared" si="2"/>
        <v>23.957280992928272</v>
      </c>
      <c r="E8" s="131">
        <f t="shared" si="3"/>
        <v>20.532010622654347</v>
      </c>
      <c r="G8" s="402" t="s">
        <v>363</v>
      </c>
      <c r="H8" s="437">
        <v>32621</v>
      </c>
      <c r="I8" s="437">
        <v>4429</v>
      </c>
      <c r="J8" s="437">
        <v>2704</v>
      </c>
      <c r="K8" s="402">
        <v>25488</v>
      </c>
    </row>
    <row r="9" spans="1:11" ht="13.5" customHeight="1">
      <c r="A9" s="126" t="s">
        <v>164</v>
      </c>
      <c r="B9" s="132">
        <f t="shared" si="0"/>
        <v>13.790553358412913</v>
      </c>
      <c r="C9" s="132">
        <f t="shared" si="1"/>
        <v>17.69309989701339</v>
      </c>
      <c r="D9" s="132">
        <f t="shared" si="2"/>
        <v>22.817145331216626</v>
      </c>
      <c r="E9" s="132">
        <f t="shared" si="3"/>
        <v>11.586155433136536</v>
      </c>
      <c r="G9" s="436" t="s">
        <v>189</v>
      </c>
      <c r="H9" s="437">
        <v>425</v>
      </c>
      <c r="I9" s="437">
        <v>44</v>
      </c>
      <c r="J9" s="437">
        <v>13</v>
      </c>
      <c r="K9" s="402">
        <v>368</v>
      </c>
    </row>
    <row r="10" spans="1:11" ht="13.5" customHeight="1">
      <c r="A10" s="126" t="s">
        <v>170</v>
      </c>
      <c r="B10" s="132">
        <f t="shared" si="0"/>
        <v>8.459535063181248</v>
      </c>
      <c r="C10" s="132">
        <f t="shared" si="1"/>
        <v>11.400617919670443</v>
      </c>
      <c r="D10" s="132">
        <f t="shared" si="2"/>
        <v>1.1401356617116467</v>
      </c>
      <c r="E10" s="132">
        <f t="shared" si="3"/>
        <v>8.945855189517811</v>
      </c>
      <c r="G10" s="436" t="s">
        <v>192</v>
      </c>
      <c r="H10" s="402">
        <v>32196</v>
      </c>
      <c r="I10" s="402">
        <v>4385</v>
      </c>
      <c r="J10" s="402">
        <v>2691</v>
      </c>
      <c r="K10" s="402">
        <v>25120</v>
      </c>
    </row>
    <row r="11" spans="1:11" ht="13.5" customHeight="1">
      <c r="A11" s="80" t="s">
        <v>223</v>
      </c>
      <c r="B11" s="82">
        <f t="shared" si="0"/>
        <v>26.22182566476962</v>
      </c>
      <c r="C11" s="82">
        <f t="shared" si="1"/>
        <v>22.80638516992791</v>
      </c>
      <c r="D11" s="82">
        <f t="shared" si="2"/>
        <v>19.51219512195122</v>
      </c>
      <c r="E11" s="131">
        <f t="shared" si="3"/>
        <v>27.97006342865922</v>
      </c>
      <c r="G11" s="197" t="s">
        <v>364</v>
      </c>
      <c r="H11" s="402">
        <v>4019</v>
      </c>
      <c r="I11" s="402">
        <v>275</v>
      </c>
      <c r="J11" s="402">
        <v>475</v>
      </c>
      <c r="K11" s="402">
        <v>3269</v>
      </c>
    </row>
    <row r="12" spans="1:11" ht="13.5" customHeight="1">
      <c r="A12" s="126" t="s">
        <v>189</v>
      </c>
      <c r="B12" s="132">
        <f t="shared" si="0"/>
        <v>0.3416288865309797</v>
      </c>
      <c r="C12" s="132">
        <f t="shared" si="1"/>
        <v>0.22657054582904224</v>
      </c>
      <c r="D12" s="132">
        <f t="shared" si="2"/>
        <v>0.09380863039399624</v>
      </c>
      <c r="E12" s="133">
        <f t="shared" si="3"/>
        <v>0.40383644623927306</v>
      </c>
      <c r="G12" s="197" t="s">
        <v>225</v>
      </c>
      <c r="H12" s="402">
        <v>39</v>
      </c>
      <c r="I12" s="402">
        <v>24</v>
      </c>
      <c r="J12" s="402">
        <v>4</v>
      </c>
      <c r="K12" s="402">
        <v>11</v>
      </c>
    </row>
    <row r="13" spans="1:11" ht="13.5" customHeight="1">
      <c r="A13" s="126" t="s">
        <v>192</v>
      </c>
      <c r="B13" s="132">
        <f t="shared" si="0"/>
        <v>25.88019677823864</v>
      </c>
      <c r="C13" s="132">
        <f t="shared" si="1"/>
        <v>22.57981462409887</v>
      </c>
      <c r="D13" s="132">
        <f t="shared" si="2"/>
        <v>19.418386491557225</v>
      </c>
      <c r="E13" s="133">
        <f t="shared" si="3"/>
        <v>27.566226982419945</v>
      </c>
      <c r="G13" s="197" t="s">
        <v>226</v>
      </c>
      <c r="H13" s="402">
        <v>51</v>
      </c>
      <c r="I13" s="402">
        <v>15</v>
      </c>
      <c r="J13" s="402">
        <v>1</v>
      </c>
      <c r="K13" s="402">
        <v>35</v>
      </c>
    </row>
    <row r="14" spans="1:11" ht="13.5" customHeight="1">
      <c r="A14" s="80" t="s">
        <v>224</v>
      </c>
      <c r="B14" s="82">
        <f t="shared" si="0"/>
        <v>3.2306035175717827</v>
      </c>
      <c r="C14" s="82">
        <f t="shared" si="1"/>
        <v>1.416065911431514</v>
      </c>
      <c r="D14" s="82">
        <f t="shared" si="2"/>
        <v>3.427623033626786</v>
      </c>
      <c r="E14" s="131">
        <f t="shared" si="3"/>
        <v>3.587340605315717</v>
      </c>
      <c r="G14" s="197"/>
      <c r="H14" s="197"/>
      <c r="I14" s="402"/>
      <c r="J14" s="402"/>
      <c r="K14" s="402"/>
    </row>
    <row r="15" spans="1:13" ht="13.5" customHeight="1">
      <c r="A15" s="80" t="s">
        <v>225</v>
      </c>
      <c r="B15" s="82">
        <f t="shared" si="0"/>
        <v>0.03134947429343108</v>
      </c>
      <c r="C15" s="82">
        <f t="shared" si="1"/>
        <v>0.12358393408856848</v>
      </c>
      <c r="D15" s="82">
        <f t="shared" si="2"/>
        <v>0.028864193967383458</v>
      </c>
      <c r="E15" s="131">
        <f t="shared" si="3"/>
        <v>0.012071198121282621</v>
      </c>
      <c r="G15" s="197"/>
      <c r="H15" s="197"/>
      <c r="I15" s="197"/>
      <c r="J15" s="197"/>
      <c r="K15" s="197"/>
      <c r="M15" s="277"/>
    </row>
    <row r="16" spans="1:11" ht="13.5" customHeight="1">
      <c r="A16" s="134" t="s">
        <v>226</v>
      </c>
      <c r="B16" s="135">
        <f t="shared" si="0"/>
        <v>0.040995466383717566</v>
      </c>
      <c r="C16" s="135">
        <f t="shared" si="1"/>
        <v>0.07723995880535531</v>
      </c>
      <c r="D16" s="135">
        <f t="shared" si="2"/>
        <v>0.0072160484918458645</v>
      </c>
      <c r="E16" s="135">
        <f t="shared" si="3"/>
        <v>0.03840835765862652</v>
      </c>
      <c r="G16" s="197"/>
      <c r="H16" s="197"/>
      <c r="I16" s="197"/>
      <c r="J16" s="197"/>
      <c r="K16" s="197"/>
    </row>
    <row r="17" spans="1:5" ht="19.5" customHeight="1">
      <c r="A17" s="9"/>
      <c r="B17" s="132"/>
      <c r="C17" s="132"/>
      <c r="D17" s="132"/>
      <c r="E17" s="132"/>
    </row>
    <row r="18" spans="1:15" s="129" customFormat="1" ht="39.75" customHeight="1">
      <c r="A18" s="389" t="s">
        <v>400</v>
      </c>
      <c r="B18" s="389"/>
      <c r="C18" s="389"/>
      <c r="D18" s="389"/>
      <c r="E18" s="389"/>
      <c r="G18" s="438"/>
      <c r="H18" s="438"/>
      <c r="I18" s="438"/>
      <c r="J18" s="438"/>
      <c r="K18" s="438"/>
      <c r="L18" s="275"/>
      <c r="M18" s="275"/>
      <c r="N18" s="275"/>
      <c r="O18" s="275"/>
    </row>
    <row r="19" spans="1:5" ht="18" customHeight="1">
      <c r="A19" s="56" t="s">
        <v>40</v>
      </c>
      <c r="B19" s="110"/>
      <c r="C19" s="110"/>
      <c r="D19" s="110"/>
      <c r="E19" s="110"/>
    </row>
    <row r="20" spans="1:15" s="93" customFormat="1" ht="30" customHeight="1">
      <c r="A20" s="235" t="s">
        <v>359</v>
      </c>
      <c r="B20" s="98" t="s">
        <v>0</v>
      </c>
      <c r="C20" s="98" t="s">
        <v>41</v>
      </c>
      <c r="D20" s="98" t="s">
        <v>3</v>
      </c>
      <c r="E20" s="98" t="s">
        <v>42</v>
      </c>
      <c r="G20" s="439"/>
      <c r="H20" s="439"/>
      <c r="I20" s="439"/>
      <c r="J20" s="439"/>
      <c r="K20" s="439"/>
      <c r="L20" s="276"/>
      <c r="M20" s="276"/>
      <c r="N20" s="276"/>
      <c r="O20" s="276"/>
    </row>
    <row r="21" spans="1:15" s="9" customFormat="1" ht="15" customHeight="1">
      <c r="A21" s="125" t="s">
        <v>6</v>
      </c>
      <c r="B21" s="136">
        <v>100</v>
      </c>
      <c r="C21" s="137">
        <f>I1/$H1*100</f>
        <v>15.610430532780297</v>
      </c>
      <c r="D21" s="137">
        <f>J1/$H1*100</f>
        <v>11.13951319893251</v>
      </c>
      <c r="E21" s="137">
        <f>K1/$H1*100</f>
        <v>73.2500562682872</v>
      </c>
      <c r="G21" s="440"/>
      <c r="H21" s="440"/>
      <c r="I21" s="440"/>
      <c r="J21" s="440"/>
      <c r="K21" s="440"/>
      <c r="L21" s="258"/>
      <c r="M21" s="258"/>
      <c r="N21" s="258"/>
      <c r="O21" s="258"/>
    </row>
    <row r="22" spans="1:5" ht="13.5" customHeight="1">
      <c r="A22" s="80" t="s">
        <v>221</v>
      </c>
      <c r="B22" s="90">
        <v>100</v>
      </c>
      <c r="C22" s="82">
        <f aca="true" t="shared" si="4" ref="C22:C33">I2/$H2*100</f>
        <v>15.046504650465046</v>
      </c>
      <c r="D22" s="82">
        <f aca="true" t="shared" si="5" ref="D22:D33">J2/$H2*100</f>
        <v>12.257892455912257</v>
      </c>
      <c r="E22" s="131">
        <f aca="true" t="shared" si="6" ref="E22:E33">K2/$H2*100</f>
        <v>72.69560289362269</v>
      </c>
    </row>
    <row r="23" spans="1:5" ht="13.5" customHeight="1">
      <c r="A23" s="126" t="s">
        <v>335</v>
      </c>
      <c r="B23" s="65">
        <v>100</v>
      </c>
      <c r="C23" s="132">
        <f t="shared" si="4"/>
        <v>22.308160250282434</v>
      </c>
      <c r="D23" s="132">
        <f t="shared" si="5"/>
        <v>14.982184757104372</v>
      </c>
      <c r="E23" s="133">
        <f t="shared" si="6"/>
        <v>62.709654992613196</v>
      </c>
    </row>
    <row r="24" spans="1:5" ht="13.5" customHeight="1">
      <c r="A24" s="126" t="s">
        <v>163</v>
      </c>
      <c r="B24" s="65">
        <v>100</v>
      </c>
      <c r="C24" s="132">
        <f t="shared" si="4"/>
        <v>16.415552757976442</v>
      </c>
      <c r="D24" s="132">
        <f t="shared" si="5"/>
        <v>10.04562548612392</v>
      </c>
      <c r="E24" s="133">
        <f t="shared" si="6"/>
        <v>73.53882175589965</v>
      </c>
    </row>
    <row r="25" spans="1:5" ht="13.5" customHeight="1">
      <c r="A25" s="80" t="s">
        <v>222</v>
      </c>
      <c r="B25" s="90">
        <v>100</v>
      </c>
      <c r="C25" s="82">
        <f t="shared" si="4"/>
        <v>20.41184971098266</v>
      </c>
      <c r="D25" s="82">
        <f t="shared" si="5"/>
        <v>11.99421965317919</v>
      </c>
      <c r="E25" s="131">
        <f t="shared" si="6"/>
        <v>67.59393063583815</v>
      </c>
    </row>
    <row r="26" spans="1:5" ht="13.5" customHeight="1">
      <c r="A26" s="126" t="s">
        <v>164</v>
      </c>
      <c r="B26" s="65">
        <v>100</v>
      </c>
      <c r="C26" s="132">
        <f t="shared" si="4"/>
        <v>20.027978549778503</v>
      </c>
      <c r="D26" s="132">
        <f t="shared" si="5"/>
        <v>18.430869666588947</v>
      </c>
      <c r="E26" s="132">
        <f t="shared" si="6"/>
        <v>61.54115178363255</v>
      </c>
    </row>
    <row r="27" spans="1:5" ht="13.5" customHeight="1">
      <c r="A27" s="126" t="s">
        <v>170</v>
      </c>
      <c r="B27" s="65">
        <v>100</v>
      </c>
      <c r="C27" s="132">
        <f t="shared" si="4"/>
        <v>21.03762827822121</v>
      </c>
      <c r="D27" s="132">
        <f t="shared" si="5"/>
        <v>1.5013302926643861</v>
      </c>
      <c r="E27" s="132">
        <f t="shared" si="6"/>
        <v>77.4610414291144</v>
      </c>
    </row>
    <row r="28" spans="1:5" ht="13.5" customHeight="1">
      <c r="A28" s="80" t="s">
        <v>223</v>
      </c>
      <c r="B28" s="90">
        <v>100</v>
      </c>
      <c r="C28" s="82">
        <f t="shared" si="4"/>
        <v>13.577143557830846</v>
      </c>
      <c r="D28" s="82">
        <f t="shared" si="5"/>
        <v>8.289138898255725</v>
      </c>
      <c r="E28" s="131">
        <f t="shared" si="6"/>
        <v>78.13371754391343</v>
      </c>
    </row>
    <row r="29" spans="1:5" ht="13.5" customHeight="1">
      <c r="A29" s="126" t="s">
        <v>189</v>
      </c>
      <c r="B29" s="65">
        <v>100</v>
      </c>
      <c r="C29" s="132">
        <f t="shared" si="4"/>
        <v>10.352941176470589</v>
      </c>
      <c r="D29" s="132">
        <f t="shared" si="5"/>
        <v>3.058823529411765</v>
      </c>
      <c r="E29" s="133">
        <f t="shared" si="6"/>
        <v>86.58823529411764</v>
      </c>
    </row>
    <row r="30" spans="1:5" ht="13.5" customHeight="1">
      <c r="A30" s="126" t="s">
        <v>192</v>
      </c>
      <c r="B30" s="65">
        <v>100</v>
      </c>
      <c r="C30" s="132">
        <f t="shared" si="4"/>
        <v>13.619704311094546</v>
      </c>
      <c r="D30" s="132">
        <f t="shared" si="5"/>
        <v>8.358181140514349</v>
      </c>
      <c r="E30" s="133">
        <f t="shared" si="6"/>
        <v>78.0221145483911</v>
      </c>
    </row>
    <row r="31" spans="1:5" ht="13.5" customHeight="1">
      <c r="A31" s="80" t="s">
        <v>224</v>
      </c>
      <c r="B31" s="90">
        <v>100</v>
      </c>
      <c r="C31" s="82">
        <f t="shared" si="4"/>
        <v>6.8424981338641455</v>
      </c>
      <c r="D31" s="82">
        <f t="shared" si="5"/>
        <v>11.81886041303807</v>
      </c>
      <c r="E31" s="131">
        <f t="shared" si="6"/>
        <v>81.33864145309778</v>
      </c>
    </row>
    <row r="32" spans="1:13" ht="13.5" customHeight="1">
      <c r="A32" s="80" t="s">
        <v>225</v>
      </c>
      <c r="B32" s="90">
        <v>100</v>
      </c>
      <c r="C32" s="82">
        <f t="shared" si="4"/>
        <v>61.53846153846154</v>
      </c>
      <c r="D32" s="82">
        <f t="shared" si="5"/>
        <v>10.256410256410255</v>
      </c>
      <c r="E32" s="131">
        <f t="shared" si="6"/>
        <v>28.205128205128204</v>
      </c>
      <c r="H32" s="197"/>
      <c r="I32" s="197"/>
      <c r="J32" s="197"/>
      <c r="K32" s="197"/>
      <c r="L32" s="245"/>
      <c r="M32" s="277"/>
    </row>
    <row r="33" spans="1:12" ht="13.5" customHeight="1">
      <c r="A33" s="134" t="s">
        <v>226</v>
      </c>
      <c r="B33" s="138">
        <v>100</v>
      </c>
      <c r="C33" s="135">
        <f t="shared" si="4"/>
        <v>29.411764705882355</v>
      </c>
      <c r="D33" s="135">
        <f t="shared" si="5"/>
        <v>1.9607843137254901</v>
      </c>
      <c r="E33" s="135">
        <f t="shared" si="6"/>
        <v>68.62745098039215</v>
      </c>
      <c r="H33" s="197"/>
      <c r="I33" s="197"/>
      <c r="J33" s="197"/>
      <c r="K33" s="197"/>
      <c r="L33" s="245"/>
    </row>
    <row r="34" spans="1:12" ht="21.75" customHeight="1">
      <c r="A34" s="9"/>
      <c r="B34" s="105"/>
      <c r="C34" s="105"/>
      <c r="D34" s="105"/>
      <c r="E34" s="101"/>
      <c r="H34" s="197"/>
      <c r="I34" s="197"/>
      <c r="J34" s="197"/>
      <c r="K34" s="197"/>
      <c r="L34" s="245"/>
    </row>
    <row r="35" spans="1:12" ht="16.5" customHeight="1">
      <c r="A35" s="9"/>
      <c r="B35" s="105"/>
      <c r="C35" s="105"/>
      <c r="D35" s="105"/>
      <c r="E35" s="101"/>
      <c r="G35" s="441"/>
      <c r="H35" s="199"/>
      <c r="I35" s="199"/>
      <c r="J35" s="197"/>
      <c r="K35" s="197"/>
      <c r="L35" s="245"/>
    </row>
    <row r="36" spans="1:12" ht="16.5" customHeight="1">
      <c r="A36" s="9"/>
      <c r="B36" s="105"/>
      <c r="C36" s="105"/>
      <c r="D36" s="105"/>
      <c r="E36" s="101"/>
      <c r="G36" s="441"/>
      <c r="H36" s="442" t="s">
        <v>227</v>
      </c>
      <c r="I36" s="401">
        <v>0.48225137455387285</v>
      </c>
      <c r="J36" s="401"/>
      <c r="K36" s="443"/>
      <c r="L36" s="245"/>
    </row>
    <row r="37" spans="1:12" ht="16.5" customHeight="1">
      <c r="A37" s="9"/>
      <c r="B37" s="105"/>
      <c r="C37" s="105"/>
      <c r="D37" s="105"/>
      <c r="E37" s="105"/>
      <c r="G37" s="441"/>
      <c r="H37" s="442" t="s">
        <v>228</v>
      </c>
      <c r="I37" s="401">
        <v>0.2225008842159416</v>
      </c>
      <c r="J37" s="401"/>
      <c r="K37" s="443"/>
      <c r="L37" s="245"/>
    </row>
    <row r="38" spans="1:12" ht="16.5" customHeight="1">
      <c r="A38" s="9"/>
      <c r="B38" s="105"/>
      <c r="C38" s="105"/>
      <c r="D38" s="105"/>
      <c r="E38" s="105"/>
      <c r="G38" s="441"/>
      <c r="H38" s="442" t="s">
        <v>229</v>
      </c>
      <c r="I38" s="401">
        <v>0.2622182566476962</v>
      </c>
      <c r="J38" s="401"/>
      <c r="K38" s="443"/>
      <c r="L38" s="245"/>
    </row>
    <row r="39" spans="1:11" ht="22.5" customHeight="1">
      <c r="A39" s="9"/>
      <c r="B39" s="105"/>
      <c r="C39" s="105"/>
      <c r="D39" s="105"/>
      <c r="E39" s="105"/>
      <c r="G39" s="441"/>
      <c r="H39" s="442" t="s">
        <v>230</v>
      </c>
      <c r="I39" s="401">
        <v>0.032306035175717826</v>
      </c>
      <c r="J39" s="401"/>
      <c r="K39" s="443"/>
    </row>
    <row r="40" spans="1:11" ht="15" customHeight="1">
      <c r="A40" s="17"/>
      <c r="B40" s="38"/>
      <c r="C40" s="38"/>
      <c r="D40" s="38"/>
      <c r="E40" s="78"/>
      <c r="G40" s="441"/>
      <c r="H40" s="442" t="s">
        <v>225</v>
      </c>
      <c r="I40" s="401">
        <v>0.0003134947429343108</v>
      </c>
      <c r="J40" s="401"/>
      <c r="K40" s="443"/>
    </row>
    <row r="41" spans="1:16" ht="15" customHeight="1">
      <c r="A41" s="80"/>
      <c r="B41" s="78"/>
      <c r="C41" s="78"/>
      <c r="D41" s="78"/>
      <c r="E41" s="17"/>
      <c r="G41" s="441"/>
      <c r="H41" s="442" t="s">
        <v>226</v>
      </c>
      <c r="I41" s="401">
        <v>0.0004099546638371757</v>
      </c>
      <c r="J41" s="401"/>
      <c r="K41" s="443"/>
      <c r="M41" s="278"/>
      <c r="N41" s="278"/>
      <c r="O41" s="278"/>
      <c r="P41" s="139"/>
    </row>
    <row r="42" spans="1:16" s="139" customFormat="1" ht="15" customHeight="1">
      <c r="A42" s="14"/>
      <c r="B42" s="81"/>
      <c r="C42" s="81"/>
      <c r="D42" s="81"/>
      <c r="E42" s="17"/>
      <c r="G42" s="441"/>
      <c r="H42" s="197"/>
      <c r="I42" s="197"/>
      <c r="J42" s="197"/>
      <c r="K42" s="197"/>
      <c r="L42" s="242"/>
      <c r="M42" s="242"/>
      <c r="N42" s="242"/>
      <c r="O42" s="242"/>
      <c r="P42" s="17"/>
    </row>
    <row r="43" spans="1:7" ht="15" customHeight="1">
      <c r="A43" s="14"/>
      <c r="B43" s="38"/>
      <c r="C43" s="38"/>
      <c r="D43" s="38"/>
      <c r="E43" s="17"/>
      <c r="G43" s="441"/>
    </row>
    <row r="44" spans="1:5" ht="15" customHeight="1">
      <c r="A44" s="17"/>
      <c r="B44" s="38"/>
      <c r="C44" s="38"/>
      <c r="D44" s="38"/>
      <c r="E44" s="17"/>
    </row>
    <row r="45" spans="2:5" ht="15" customHeight="1">
      <c r="B45" s="17"/>
      <c r="C45" s="17"/>
      <c r="D45" s="17"/>
      <c r="E45" s="78"/>
    </row>
    <row r="46" ht="15" customHeight="1"/>
    <row r="47" ht="15" customHeight="1"/>
  </sheetData>
  <mergeCells count="2">
    <mergeCell ref="A1:E1"/>
    <mergeCell ref="A18:E18"/>
  </mergeCells>
  <hyperlinks>
    <hyperlink ref="A3" location="Indice!B6" display="Inicio"/>
    <hyperlink ref="A20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68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91" t="s">
        <v>399</v>
      </c>
      <c r="B1" s="391"/>
      <c r="C1" s="391"/>
      <c r="D1" s="391"/>
    </row>
    <row r="2" spans="1:4" s="5" customFormat="1" ht="30" customHeight="1">
      <c r="A2" s="235" t="s">
        <v>359</v>
      </c>
      <c r="B2" s="347" t="s">
        <v>0</v>
      </c>
      <c r="C2" s="347" t="s">
        <v>1</v>
      </c>
      <c r="D2" s="347" t="s">
        <v>2</v>
      </c>
    </row>
    <row r="3" spans="1:4" s="13" customFormat="1" ht="15" customHeight="1">
      <c r="A3" s="377" t="s">
        <v>6</v>
      </c>
      <c r="B3" s="348">
        <f>C3+D3</f>
        <v>124404</v>
      </c>
      <c r="C3" s="348">
        <f>C4+'50'!C4+'51'!C8+'51'!C37+'52'!C21+'52'!C30</f>
        <v>68695</v>
      </c>
      <c r="D3" s="348">
        <f>D4+'50'!D4+'51'!D8+'51'!D37+'52'!D21+'52'!D30</f>
        <v>55709</v>
      </c>
    </row>
    <row r="4" spans="1:4" s="10" customFormat="1" ht="15" customHeight="1">
      <c r="A4" s="93" t="s">
        <v>371</v>
      </c>
      <c r="B4" s="349">
        <f aca="true" t="shared" si="0" ref="B4:B52">C4+D4</f>
        <v>62799</v>
      </c>
      <c r="C4" s="350">
        <f>C5+C31</f>
        <v>34215</v>
      </c>
      <c r="D4" s="350">
        <f>D5+D31</f>
        <v>28584</v>
      </c>
    </row>
    <row r="5" spans="1:4" ht="15" customHeight="1">
      <c r="A5" s="80" t="s">
        <v>335</v>
      </c>
      <c r="B5" s="81">
        <f t="shared" si="0"/>
        <v>15803</v>
      </c>
      <c r="C5" s="81">
        <f>SUM(C6:C30)</f>
        <v>9012</v>
      </c>
      <c r="D5" s="81">
        <f>SUM(D6:D30)</f>
        <v>6791</v>
      </c>
    </row>
    <row r="6" spans="1:4" ht="12.75" customHeight="1">
      <c r="A6" s="126" t="s">
        <v>130</v>
      </c>
      <c r="B6" s="23">
        <f t="shared" si="0"/>
        <v>650</v>
      </c>
      <c r="C6" s="105">
        <v>356</v>
      </c>
      <c r="D6" s="105">
        <v>294</v>
      </c>
    </row>
    <row r="7" spans="1:4" ht="12.75" customHeight="1">
      <c r="A7" s="126" t="s">
        <v>131</v>
      </c>
      <c r="B7" s="23">
        <f t="shared" si="0"/>
        <v>44</v>
      </c>
      <c r="C7" s="105">
        <v>28</v>
      </c>
      <c r="D7" s="105">
        <v>16</v>
      </c>
    </row>
    <row r="8" spans="1:4" ht="12.75" customHeight="1">
      <c r="A8" s="126" t="s">
        <v>132</v>
      </c>
      <c r="B8" s="23">
        <f t="shared" si="0"/>
        <v>166</v>
      </c>
      <c r="C8" s="105">
        <v>94</v>
      </c>
      <c r="D8" s="105">
        <v>72</v>
      </c>
    </row>
    <row r="9" spans="1:4" ht="12.75" customHeight="1">
      <c r="A9" s="126" t="s">
        <v>133</v>
      </c>
      <c r="B9" s="23">
        <f t="shared" si="0"/>
        <v>35</v>
      </c>
      <c r="C9" s="105">
        <v>21</v>
      </c>
      <c r="D9" s="105">
        <v>14</v>
      </c>
    </row>
    <row r="10" spans="1:4" ht="12.75" customHeight="1">
      <c r="A10" s="126" t="s">
        <v>372</v>
      </c>
      <c r="B10" s="23">
        <f t="shared" si="0"/>
        <v>5556</v>
      </c>
      <c r="C10" s="105">
        <f>3+2860</f>
        <v>2863</v>
      </c>
      <c r="D10" s="105">
        <f>2+2691</f>
        <v>2693</v>
      </c>
    </row>
    <row r="11" spans="1:4" ht="12.75" customHeight="1">
      <c r="A11" s="126" t="s">
        <v>134</v>
      </c>
      <c r="B11" s="23">
        <f t="shared" si="0"/>
        <v>19</v>
      </c>
      <c r="C11" s="105">
        <v>6</v>
      </c>
      <c r="D11" s="105">
        <v>13</v>
      </c>
    </row>
    <row r="12" spans="1:4" ht="12.75" customHeight="1">
      <c r="A12" s="126" t="s">
        <v>135</v>
      </c>
      <c r="B12" s="23">
        <f t="shared" si="0"/>
        <v>1327</v>
      </c>
      <c r="C12" s="105">
        <v>640</v>
      </c>
      <c r="D12" s="105">
        <v>687</v>
      </c>
    </row>
    <row r="13" spans="1:4" ht="12.75" customHeight="1">
      <c r="A13" s="126" t="s">
        <v>136</v>
      </c>
      <c r="B13" s="23">
        <f t="shared" si="0"/>
        <v>35</v>
      </c>
      <c r="C13" s="105">
        <v>25</v>
      </c>
      <c r="D13" s="105">
        <v>10</v>
      </c>
    </row>
    <row r="14" spans="1:4" ht="12.75" customHeight="1">
      <c r="A14" s="126" t="s">
        <v>137</v>
      </c>
      <c r="B14" s="23">
        <f t="shared" si="0"/>
        <v>68</v>
      </c>
      <c r="C14" s="105">
        <v>37</v>
      </c>
      <c r="D14" s="105">
        <v>31</v>
      </c>
    </row>
    <row r="15" spans="1:4" ht="12.75" customHeight="1">
      <c r="A15" s="126" t="s">
        <v>138</v>
      </c>
      <c r="B15" s="23">
        <f t="shared" si="0"/>
        <v>631</v>
      </c>
      <c r="C15" s="105">
        <v>430</v>
      </c>
      <c r="D15" s="105">
        <v>201</v>
      </c>
    </row>
    <row r="16" spans="1:4" ht="12.75" customHeight="1">
      <c r="A16" s="126" t="s">
        <v>373</v>
      </c>
      <c r="B16" s="23">
        <f t="shared" si="0"/>
        <v>18</v>
      </c>
      <c r="C16" s="105">
        <v>9</v>
      </c>
      <c r="D16" s="105">
        <v>9</v>
      </c>
    </row>
    <row r="17" spans="1:4" ht="12.75" customHeight="1">
      <c r="A17" s="126" t="s">
        <v>139</v>
      </c>
      <c r="B17" s="23">
        <f t="shared" si="0"/>
        <v>274</v>
      </c>
      <c r="C17" s="105">
        <v>165</v>
      </c>
      <c r="D17" s="105">
        <v>109</v>
      </c>
    </row>
    <row r="18" spans="1:4" ht="12.75" customHeight="1">
      <c r="A18" s="126" t="s">
        <v>140</v>
      </c>
      <c r="B18" s="23">
        <f t="shared" si="0"/>
        <v>2718</v>
      </c>
      <c r="C18" s="105">
        <v>1868</v>
      </c>
      <c r="D18" s="105">
        <v>850</v>
      </c>
    </row>
    <row r="19" spans="1:4" ht="12.75" customHeight="1">
      <c r="A19" s="126" t="s">
        <v>141</v>
      </c>
      <c r="B19" s="23">
        <f t="shared" si="0"/>
        <v>886</v>
      </c>
      <c r="C19" s="105">
        <v>473</v>
      </c>
      <c r="D19" s="105">
        <v>413</v>
      </c>
    </row>
    <row r="20" spans="1:4" ht="12.75" customHeight="1">
      <c r="A20" s="126" t="s">
        <v>142</v>
      </c>
      <c r="B20" s="23">
        <f t="shared" si="0"/>
        <v>55</v>
      </c>
      <c r="C20" s="105">
        <v>28</v>
      </c>
      <c r="D20" s="105">
        <v>27</v>
      </c>
    </row>
    <row r="21" spans="1:4" ht="12.75" customHeight="1">
      <c r="A21" s="126" t="s">
        <v>374</v>
      </c>
      <c r="B21" s="23">
        <f t="shared" si="0"/>
        <v>2</v>
      </c>
      <c r="C21" s="105">
        <v>1</v>
      </c>
      <c r="D21" s="105">
        <v>1</v>
      </c>
    </row>
    <row r="22" spans="1:4" ht="12.75" customHeight="1">
      <c r="A22" s="126" t="s">
        <v>143</v>
      </c>
      <c r="B22" s="23">
        <f t="shared" si="0"/>
        <v>148</v>
      </c>
      <c r="C22" s="105">
        <v>83</v>
      </c>
      <c r="D22" s="105">
        <v>65</v>
      </c>
    </row>
    <row r="23" spans="1:4" ht="12.75" customHeight="1">
      <c r="A23" s="126" t="s">
        <v>144</v>
      </c>
      <c r="B23" s="23">
        <f t="shared" si="0"/>
        <v>30</v>
      </c>
      <c r="C23" s="105">
        <v>22</v>
      </c>
      <c r="D23" s="105">
        <v>8</v>
      </c>
    </row>
    <row r="24" spans="1:4" ht="12.75" customHeight="1">
      <c r="A24" s="126" t="s">
        <v>145</v>
      </c>
      <c r="B24" s="23">
        <f t="shared" si="0"/>
        <v>8</v>
      </c>
      <c r="C24" s="105">
        <v>1</v>
      </c>
      <c r="D24" s="105">
        <v>7</v>
      </c>
    </row>
    <row r="25" spans="1:4" ht="12.75" customHeight="1">
      <c r="A25" s="126" t="s">
        <v>146</v>
      </c>
      <c r="B25" s="23">
        <f t="shared" si="0"/>
        <v>166</v>
      </c>
      <c r="C25" s="105">
        <v>89</v>
      </c>
      <c r="D25" s="105">
        <v>77</v>
      </c>
    </row>
    <row r="26" spans="1:4" ht="12.75" customHeight="1">
      <c r="A26" s="126" t="s">
        <v>147</v>
      </c>
      <c r="B26" s="23">
        <f t="shared" si="0"/>
        <v>44</v>
      </c>
      <c r="C26" s="105">
        <v>20</v>
      </c>
      <c r="D26" s="105">
        <v>24</v>
      </c>
    </row>
    <row r="27" spans="1:4" ht="12.75" customHeight="1">
      <c r="A27" s="126" t="s">
        <v>148</v>
      </c>
      <c r="B27" s="23">
        <f t="shared" si="0"/>
        <v>397</v>
      </c>
      <c r="C27" s="105">
        <v>206</v>
      </c>
      <c r="D27" s="105">
        <v>191</v>
      </c>
    </row>
    <row r="28" spans="1:4" ht="12.75" customHeight="1">
      <c r="A28" s="126" t="s">
        <v>149</v>
      </c>
      <c r="B28" s="23">
        <f t="shared" si="0"/>
        <v>7</v>
      </c>
      <c r="C28" s="105">
        <v>3</v>
      </c>
      <c r="D28" s="105">
        <v>4</v>
      </c>
    </row>
    <row r="29" spans="1:4" ht="12.75" customHeight="1">
      <c r="A29" s="126" t="s">
        <v>150</v>
      </c>
      <c r="B29" s="23">
        <f t="shared" si="0"/>
        <v>2372</v>
      </c>
      <c r="C29" s="105">
        <v>1477</v>
      </c>
      <c r="D29" s="105">
        <v>895</v>
      </c>
    </row>
    <row r="30" spans="1:4" ht="12.75" customHeight="1">
      <c r="A30" s="126" t="s">
        <v>151</v>
      </c>
      <c r="B30" s="23">
        <f t="shared" si="0"/>
        <v>147</v>
      </c>
      <c r="C30" s="105">
        <v>67</v>
      </c>
      <c r="D30" s="105">
        <v>80</v>
      </c>
    </row>
    <row r="31" spans="1:4" ht="15" customHeight="1">
      <c r="A31" s="352" t="s">
        <v>375</v>
      </c>
      <c r="B31" s="81">
        <f t="shared" si="0"/>
        <v>46996</v>
      </c>
      <c r="C31" s="81">
        <f>SUM(C32:C52)</f>
        <v>25203</v>
      </c>
      <c r="D31" s="81">
        <f>SUM(D32:D52)</f>
        <v>21793</v>
      </c>
    </row>
    <row r="32" spans="1:4" ht="12.75" customHeight="1">
      <c r="A32" s="126" t="s">
        <v>247</v>
      </c>
      <c r="B32" s="105">
        <f t="shared" si="0"/>
        <v>50</v>
      </c>
      <c r="C32" s="105">
        <v>25</v>
      </c>
      <c r="D32" s="105">
        <v>25</v>
      </c>
    </row>
    <row r="33" spans="1:4" ht="12.75" customHeight="1">
      <c r="A33" s="126" t="s">
        <v>248</v>
      </c>
      <c r="B33" s="105">
        <f t="shared" si="0"/>
        <v>14</v>
      </c>
      <c r="C33" s="105">
        <v>8</v>
      </c>
      <c r="D33" s="105">
        <v>6</v>
      </c>
    </row>
    <row r="34" spans="1:4" ht="12.75" customHeight="1">
      <c r="A34" s="126" t="s">
        <v>153</v>
      </c>
      <c r="B34" s="101">
        <f t="shared" si="0"/>
        <v>125</v>
      </c>
      <c r="C34" s="105">
        <v>66</v>
      </c>
      <c r="D34" s="105">
        <v>59</v>
      </c>
    </row>
    <row r="35" spans="1:4" ht="12.75" customHeight="1">
      <c r="A35" s="126" t="s">
        <v>154</v>
      </c>
      <c r="B35" s="23">
        <f t="shared" si="0"/>
        <v>94</v>
      </c>
      <c r="C35" s="105">
        <v>33</v>
      </c>
      <c r="D35" s="105">
        <v>61</v>
      </c>
    </row>
    <row r="36" spans="1:4" ht="12.75" customHeight="1">
      <c r="A36" s="126" t="s">
        <v>155</v>
      </c>
      <c r="B36" s="23">
        <f t="shared" si="0"/>
        <v>57</v>
      </c>
      <c r="C36" s="105">
        <v>37</v>
      </c>
      <c r="D36" s="105">
        <v>20</v>
      </c>
    </row>
    <row r="37" spans="1:4" ht="12.75" customHeight="1">
      <c r="A37" s="126" t="s">
        <v>156</v>
      </c>
      <c r="B37" s="23">
        <f t="shared" si="0"/>
        <v>4082</v>
      </c>
      <c r="C37" s="105">
        <v>2263</v>
      </c>
      <c r="D37" s="105">
        <v>1819</v>
      </c>
    </row>
    <row r="38" spans="1:4" ht="12.75" customHeight="1">
      <c r="A38" s="126" t="s">
        <v>249</v>
      </c>
      <c r="B38" s="23">
        <f t="shared" si="0"/>
        <v>19</v>
      </c>
      <c r="C38" s="105">
        <v>11</v>
      </c>
      <c r="D38" s="105">
        <v>8</v>
      </c>
    </row>
    <row r="39" spans="1:4" ht="12.75" customHeight="1">
      <c r="A39" s="126" t="s">
        <v>277</v>
      </c>
      <c r="B39" s="23">
        <f t="shared" si="0"/>
        <v>41</v>
      </c>
      <c r="C39" s="105">
        <v>27</v>
      </c>
      <c r="D39" s="105">
        <v>14</v>
      </c>
    </row>
    <row r="40" spans="1:4" ht="12.75" customHeight="1">
      <c r="A40" s="126" t="s">
        <v>376</v>
      </c>
      <c r="B40" s="23">
        <f t="shared" si="0"/>
        <v>15</v>
      </c>
      <c r="C40" s="105">
        <v>8</v>
      </c>
      <c r="D40" s="105">
        <v>7</v>
      </c>
    </row>
    <row r="41" spans="1:4" ht="12.75" customHeight="1">
      <c r="A41" s="126" t="s">
        <v>377</v>
      </c>
      <c r="B41" s="23">
        <f t="shared" si="0"/>
        <v>5</v>
      </c>
      <c r="C41" s="105">
        <v>3</v>
      </c>
      <c r="D41" s="105">
        <v>2</v>
      </c>
    </row>
    <row r="42" spans="1:4" ht="12.75" customHeight="1">
      <c r="A42" s="126" t="s">
        <v>365</v>
      </c>
      <c r="B42" s="23">
        <f t="shared" si="0"/>
        <v>3</v>
      </c>
      <c r="C42" s="105">
        <v>1</v>
      </c>
      <c r="D42" s="105">
        <v>2</v>
      </c>
    </row>
    <row r="43" spans="1:4" ht="12.75" customHeight="1">
      <c r="A43" s="126" t="s">
        <v>157</v>
      </c>
      <c r="B43" s="23">
        <f t="shared" si="0"/>
        <v>273</v>
      </c>
      <c r="C43" s="105">
        <v>149</v>
      </c>
      <c r="D43" s="105">
        <v>124</v>
      </c>
    </row>
    <row r="44" spans="1:4" ht="12.75" customHeight="1">
      <c r="A44" s="126" t="s">
        <v>378</v>
      </c>
      <c r="B44" s="23">
        <f t="shared" si="0"/>
        <v>5</v>
      </c>
      <c r="C44" s="105">
        <v>5</v>
      </c>
      <c r="D44" s="105"/>
    </row>
    <row r="45" spans="1:4" ht="12.75" customHeight="1">
      <c r="A45" s="126" t="s">
        <v>278</v>
      </c>
      <c r="B45" s="23">
        <f t="shared" si="0"/>
        <v>53</v>
      </c>
      <c r="C45" s="105">
        <v>27</v>
      </c>
      <c r="D45" s="105">
        <v>26</v>
      </c>
    </row>
    <row r="46" spans="1:4" ht="12.75" customHeight="1">
      <c r="A46" s="126" t="s">
        <v>158</v>
      </c>
      <c r="B46" s="23">
        <f t="shared" si="0"/>
        <v>39708</v>
      </c>
      <c r="C46" s="105">
        <v>21457</v>
      </c>
      <c r="D46" s="105">
        <v>18251</v>
      </c>
    </row>
    <row r="47" spans="1:4" s="10" customFormat="1" ht="12.75" customHeight="1">
      <c r="A47" s="126" t="s">
        <v>159</v>
      </c>
      <c r="B47" s="23">
        <f t="shared" si="0"/>
        <v>620</v>
      </c>
      <c r="C47" s="105">
        <v>180</v>
      </c>
      <c r="D47" s="105">
        <v>440</v>
      </c>
    </row>
    <row r="48" spans="1:4" s="10" customFormat="1" ht="12.75" customHeight="1">
      <c r="A48" s="126" t="s">
        <v>366</v>
      </c>
      <c r="B48" s="23">
        <f t="shared" si="0"/>
        <v>2</v>
      </c>
      <c r="C48" s="105">
        <v>1</v>
      </c>
      <c r="D48" s="105">
        <v>1</v>
      </c>
    </row>
    <row r="49" spans="1:4" ht="12.75" customHeight="1">
      <c r="A49" s="358" t="s">
        <v>379</v>
      </c>
      <c r="B49" s="23">
        <f t="shared" si="0"/>
        <v>37</v>
      </c>
      <c r="C49" s="105">
        <v>19</v>
      </c>
      <c r="D49" s="105">
        <v>18</v>
      </c>
    </row>
    <row r="50" spans="1:4" ht="12.75" customHeight="1">
      <c r="A50" s="126" t="s">
        <v>160</v>
      </c>
      <c r="B50" s="23">
        <f t="shared" si="0"/>
        <v>89</v>
      </c>
      <c r="C50" s="105">
        <v>54</v>
      </c>
      <c r="D50" s="105">
        <v>35</v>
      </c>
    </row>
    <row r="51" spans="1:4" ht="12.75" customHeight="1">
      <c r="A51" s="126" t="s">
        <v>161</v>
      </c>
      <c r="B51" s="23">
        <f t="shared" si="0"/>
        <v>1639</v>
      </c>
      <c r="C51" s="105">
        <v>794</v>
      </c>
      <c r="D51" s="105">
        <v>845</v>
      </c>
    </row>
    <row r="52" spans="1:4" ht="12.75" customHeight="1">
      <c r="A52" s="249" t="s">
        <v>162</v>
      </c>
      <c r="B52" s="250">
        <f t="shared" si="0"/>
        <v>65</v>
      </c>
      <c r="C52" s="250">
        <v>35</v>
      </c>
      <c r="D52" s="250">
        <v>30</v>
      </c>
    </row>
    <row r="53" spans="1:4" s="10" customFormat="1" ht="12.75" customHeight="1">
      <c r="A53"/>
      <c r="B53"/>
      <c r="C53"/>
      <c r="D53" s="353" t="s">
        <v>78</v>
      </c>
    </row>
    <row r="60" spans="1:3" ht="12">
      <c r="A60" s="9"/>
      <c r="B60" s="105"/>
      <c r="C60" s="105"/>
    </row>
    <row r="61" ht="9" customHeight="1"/>
    <row r="62" spans="1:4" ht="12">
      <c r="A62" s="9"/>
      <c r="B62" s="105"/>
      <c r="C62" s="105"/>
      <c r="D62" s="105"/>
    </row>
    <row r="63" spans="1:4" ht="11.25">
      <c r="A63" s="17"/>
      <c r="B63" s="38"/>
      <c r="C63" s="38"/>
      <c r="D63" s="38"/>
    </row>
    <row r="64" spans="1:4" ht="11.25">
      <c r="A64" s="80"/>
      <c r="B64" s="78"/>
      <c r="C64" s="78"/>
      <c r="D64" s="78"/>
    </row>
    <row r="65" spans="1:4" ht="11.25">
      <c r="A65" s="14"/>
      <c r="B65" s="81"/>
      <c r="C65" s="81"/>
      <c r="D65" s="81"/>
    </row>
    <row r="66" spans="1:4" ht="11.25">
      <c r="A66" s="14"/>
      <c r="B66" s="38"/>
      <c r="C66" s="38"/>
      <c r="D66" s="38"/>
    </row>
    <row r="67" spans="1:4" ht="11.25">
      <c r="A67" s="17"/>
      <c r="B67" s="38"/>
      <c r="C67" s="38"/>
      <c r="D67" s="38"/>
    </row>
    <row r="68" spans="2:4" ht="11.25">
      <c r="B68" s="17"/>
      <c r="C68" s="17"/>
      <c r="D68" s="17"/>
    </row>
  </sheetData>
  <mergeCells count="1">
    <mergeCell ref="A1:D1"/>
  </mergeCells>
  <hyperlinks>
    <hyperlink ref="A2" location="Indice!B6" display="Inicio"/>
    <hyperlink ref="D53" location="'50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473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89" t="s">
        <v>399</v>
      </c>
      <c r="B1" s="389"/>
      <c r="C1" s="389"/>
      <c r="D1" s="389"/>
    </row>
    <row r="2" spans="1:4" s="32" customFormat="1" ht="9" customHeight="1">
      <c r="A2" s="9"/>
      <c r="B2" s="20"/>
      <c r="C2" s="20"/>
      <c r="D2" s="354" t="s">
        <v>79</v>
      </c>
    </row>
    <row r="3" spans="1:4" s="5" customFormat="1" ht="30" customHeight="1">
      <c r="A3" s="235" t="s">
        <v>359</v>
      </c>
      <c r="B3" s="347" t="s">
        <v>0</v>
      </c>
      <c r="C3" s="347" t="s">
        <v>1</v>
      </c>
      <c r="D3" s="347" t="s">
        <v>2</v>
      </c>
    </row>
    <row r="4" spans="1:4" ht="15" customHeight="1">
      <c r="A4" s="376" t="s">
        <v>380</v>
      </c>
      <c r="B4" s="359">
        <f>C4+D4</f>
        <v>25193</v>
      </c>
      <c r="C4" s="359">
        <f>C5+C11</f>
        <v>17932</v>
      </c>
      <c r="D4" s="359">
        <f>D5+D11</f>
        <v>7261</v>
      </c>
    </row>
    <row r="5" spans="1:4" ht="15" customHeight="1">
      <c r="A5" s="352" t="s">
        <v>164</v>
      </c>
      <c r="B5" s="81">
        <f aca="true" t="shared" si="0" ref="B5:B54">C5+D5</f>
        <v>15346</v>
      </c>
      <c r="C5" s="81">
        <f>SUM(C6:C10)</f>
        <v>10776</v>
      </c>
      <c r="D5" s="81">
        <f>SUM(D6:D10)</f>
        <v>4570</v>
      </c>
    </row>
    <row r="6" spans="1:4" s="13" customFormat="1" ht="12.75" customHeight="1">
      <c r="A6" s="126" t="s">
        <v>165</v>
      </c>
      <c r="B6" s="105">
        <f t="shared" si="0"/>
        <v>3497</v>
      </c>
      <c r="C6" s="105">
        <v>2642</v>
      </c>
      <c r="D6" s="105">
        <v>855</v>
      </c>
    </row>
    <row r="7" spans="1:4" ht="12.75" customHeight="1">
      <c r="A7" s="126" t="s">
        <v>166</v>
      </c>
      <c r="B7" s="105">
        <f t="shared" si="0"/>
        <v>9</v>
      </c>
      <c r="C7" s="105">
        <v>7</v>
      </c>
      <c r="D7" s="105">
        <v>2</v>
      </c>
    </row>
    <row r="8" spans="1:4" ht="12.75" customHeight="1">
      <c r="A8" s="126" t="s">
        <v>167</v>
      </c>
      <c r="B8" s="105">
        <f t="shared" si="0"/>
        <v>11467</v>
      </c>
      <c r="C8" s="105">
        <v>7825</v>
      </c>
      <c r="D8" s="105">
        <v>3642</v>
      </c>
    </row>
    <row r="9" spans="1:4" ht="12.75" customHeight="1">
      <c r="A9" s="126" t="s">
        <v>168</v>
      </c>
      <c r="B9" s="105">
        <f t="shared" si="0"/>
        <v>301</v>
      </c>
      <c r="C9" s="105">
        <v>255</v>
      </c>
      <c r="D9" s="105">
        <v>46</v>
      </c>
    </row>
    <row r="10" spans="1:4" ht="12.75" customHeight="1">
      <c r="A10" s="126" t="s">
        <v>169</v>
      </c>
      <c r="B10" s="105">
        <f t="shared" si="0"/>
        <v>72</v>
      </c>
      <c r="C10" s="105">
        <v>47</v>
      </c>
      <c r="D10" s="105">
        <v>25</v>
      </c>
    </row>
    <row r="11" spans="1:4" s="351" customFormat="1" ht="15" customHeight="1">
      <c r="A11" s="80" t="s">
        <v>381</v>
      </c>
      <c r="B11" s="81">
        <f t="shared" si="0"/>
        <v>9847</v>
      </c>
      <c r="C11" s="81">
        <f>SUM(C12:C54)+SUM('51'!C4:C7)</f>
        <v>7156</v>
      </c>
      <c r="D11" s="81">
        <f>SUM(D12:D54)+SUM('51'!D4:D7)</f>
        <v>2691</v>
      </c>
    </row>
    <row r="12" spans="1:4" ht="12.75" customHeight="1">
      <c r="A12" s="126" t="s">
        <v>171</v>
      </c>
      <c r="B12" s="105">
        <f t="shared" si="0"/>
        <v>125</v>
      </c>
      <c r="C12" s="105">
        <v>83</v>
      </c>
      <c r="D12" s="105">
        <v>42</v>
      </c>
    </row>
    <row r="13" spans="1:4" ht="12.75" customHeight="1">
      <c r="A13" s="126" t="s">
        <v>257</v>
      </c>
      <c r="B13" s="105">
        <f t="shared" si="0"/>
        <v>15</v>
      </c>
      <c r="C13" s="105">
        <v>8</v>
      </c>
      <c r="D13" s="105">
        <v>7</v>
      </c>
    </row>
    <row r="14" spans="1:4" ht="12.75" customHeight="1">
      <c r="A14" s="126" t="s">
        <v>382</v>
      </c>
      <c r="B14" s="105">
        <f t="shared" si="0"/>
        <v>3</v>
      </c>
      <c r="C14" s="105">
        <v>2</v>
      </c>
      <c r="D14" s="105">
        <v>1</v>
      </c>
    </row>
    <row r="15" spans="1:4" ht="12.75" customHeight="1">
      <c r="A15" s="126" t="s">
        <v>172</v>
      </c>
      <c r="B15" s="105">
        <f t="shared" si="0"/>
        <v>96</v>
      </c>
      <c r="C15" s="105">
        <v>78</v>
      </c>
      <c r="D15" s="105">
        <v>18</v>
      </c>
    </row>
    <row r="16" spans="1:4" ht="12.75" customHeight="1">
      <c r="A16" s="126" t="s">
        <v>279</v>
      </c>
      <c r="B16" s="105">
        <f t="shared" si="0"/>
        <v>2</v>
      </c>
      <c r="C16" s="105">
        <v>1</v>
      </c>
      <c r="D16" s="105">
        <v>1</v>
      </c>
    </row>
    <row r="17" spans="1:4" ht="12.75" customHeight="1">
      <c r="A17" s="126" t="s">
        <v>173</v>
      </c>
      <c r="B17" s="105">
        <f t="shared" si="0"/>
        <v>476</v>
      </c>
      <c r="C17" s="105">
        <v>265</v>
      </c>
      <c r="D17" s="105">
        <v>211</v>
      </c>
    </row>
    <row r="18" spans="1:4" ht="12.75" customHeight="1">
      <c r="A18" s="126" t="s">
        <v>174</v>
      </c>
      <c r="B18" s="105">
        <f t="shared" si="0"/>
        <v>172</v>
      </c>
      <c r="C18" s="105">
        <v>97</v>
      </c>
      <c r="D18" s="105">
        <v>75</v>
      </c>
    </row>
    <row r="19" spans="1:4" ht="12.75" customHeight="1">
      <c r="A19" s="126" t="s">
        <v>280</v>
      </c>
      <c r="B19" s="105">
        <f t="shared" si="0"/>
        <v>14</v>
      </c>
      <c r="C19" s="105">
        <v>7</v>
      </c>
      <c r="D19" s="105">
        <v>7</v>
      </c>
    </row>
    <row r="20" spans="1:4" ht="12.75" customHeight="1">
      <c r="A20" s="126" t="s">
        <v>258</v>
      </c>
      <c r="B20" s="105">
        <f t="shared" si="0"/>
        <v>5</v>
      </c>
      <c r="C20" s="105">
        <v>3</v>
      </c>
      <c r="D20" s="105">
        <v>2</v>
      </c>
    </row>
    <row r="21" spans="1:4" ht="12.75" customHeight="1">
      <c r="A21" s="126" t="s">
        <v>175</v>
      </c>
      <c r="B21" s="105">
        <f t="shared" si="0"/>
        <v>24</v>
      </c>
      <c r="C21" s="105">
        <v>18</v>
      </c>
      <c r="D21" s="105">
        <v>6</v>
      </c>
    </row>
    <row r="22" spans="1:4" ht="12.75" customHeight="1">
      <c r="A22" s="126" t="s">
        <v>176</v>
      </c>
      <c r="B22" s="105">
        <f t="shared" si="0"/>
        <v>86</v>
      </c>
      <c r="C22" s="105">
        <v>63</v>
      </c>
      <c r="D22" s="105">
        <v>23</v>
      </c>
    </row>
    <row r="23" spans="1:4" ht="12.75" customHeight="1">
      <c r="A23" s="126" t="s">
        <v>383</v>
      </c>
      <c r="B23" s="105">
        <f t="shared" si="0"/>
        <v>2</v>
      </c>
      <c r="C23" s="105">
        <v>1</v>
      </c>
      <c r="D23" s="105">
        <v>1</v>
      </c>
    </row>
    <row r="24" spans="1:4" ht="12.75" customHeight="1">
      <c r="A24" s="126" t="s">
        <v>177</v>
      </c>
      <c r="B24" s="105">
        <f t="shared" si="0"/>
        <v>168</v>
      </c>
      <c r="C24" s="105">
        <v>130</v>
      </c>
      <c r="D24" s="105">
        <v>38</v>
      </c>
    </row>
    <row r="25" spans="1:4" ht="12.75" customHeight="1">
      <c r="A25" s="126" t="s">
        <v>281</v>
      </c>
      <c r="B25" s="105">
        <f t="shared" si="0"/>
        <v>3</v>
      </c>
      <c r="C25" s="105">
        <v>2</v>
      </c>
      <c r="D25" s="105">
        <v>1</v>
      </c>
    </row>
    <row r="26" spans="1:4" ht="12.75" customHeight="1">
      <c r="A26" s="126" t="s">
        <v>259</v>
      </c>
      <c r="B26" s="105">
        <f t="shared" si="0"/>
        <v>16</v>
      </c>
      <c r="C26" s="105">
        <v>8</v>
      </c>
      <c r="D26" s="105">
        <v>8</v>
      </c>
    </row>
    <row r="27" spans="1:4" ht="12.75" customHeight="1">
      <c r="A27" s="126" t="s">
        <v>178</v>
      </c>
      <c r="B27" s="105">
        <f t="shared" si="0"/>
        <v>1482</v>
      </c>
      <c r="C27" s="105">
        <v>1127</v>
      </c>
      <c r="D27" s="105">
        <v>355</v>
      </c>
    </row>
    <row r="28" spans="1:4" ht="12.75" customHeight="1">
      <c r="A28" s="126" t="s">
        <v>179</v>
      </c>
      <c r="B28" s="105">
        <f t="shared" si="0"/>
        <v>1454</v>
      </c>
      <c r="C28" s="105">
        <v>1229</v>
      </c>
      <c r="D28" s="105">
        <v>225</v>
      </c>
    </row>
    <row r="29" spans="1:4" ht="12.75" customHeight="1">
      <c r="A29" s="126" t="s">
        <v>180</v>
      </c>
      <c r="B29" s="105">
        <f t="shared" si="0"/>
        <v>747</v>
      </c>
      <c r="C29" s="105">
        <v>408</v>
      </c>
      <c r="D29" s="105">
        <v>339</v>
      </c>
    </row>
    <row r="30" spans="1:4" ht="12.75" customHeight="1">
      <c r="A30" s="126" t="s">
        <v>181</v>
      </c>
      <c r="B30" s="105">
        <f t="shared" si="0"/>
        <v>123</v>
      </c>
      <c r="C30" s="105">
        <v>102</v>
      </c>
      <c r="D30" s="105">
        <v>21</v>
      </c>
    </row>
    <row r="31" spans="1:4" ht="12.75" customHeight="1">
      <c r="A31" s="126" t="s">
        <v>182</v>
      </c>
      <c r="B31" s="105">
        <f t="shared" si="0"/>
        <v>726</v>
      </c>
      <c r="C31" s="105">
        <v>230</v>
      </c>
      <c r="D31" s="105">
        <v>496</v>
      </c>
    </row>
    <row r="32" spans="1:4" ht="12.75" customHeight="1">
      <c r="A32" s="126" t="s">
        <v>260</v>
      </c>
      <c r="B32" s="105">
        <f t="shared" si="0"/>
        <v>21</v>
      </c>
      <c r="C32" s="105">
        <v>3</v>
      </c>
      <c r="D32" s="105">
        <v>18</v>
      </c>
    </row>
    <row r="33" spans="1:4" ht="12.75" customHeight="1">
      <c r="A33" s="126" t="s">
        <v>428</v>
      </c>
      <c r="B33" s="105">
        <f t="shared" si="0"/>
        <v>4</v>
      </c>
      <c r="C33" s="105">
        <v>1</v>
      </c>
      <c r="D33" s="105">
        <v>3</v>
      </c>
    </row>
    <row r="34" spans="1:4" ht="12.75" customHeight="1">
      <c r="A34" s="126" t="s">
        <v>183</v>
      </c>
      <c r="B34" s="105">
        <f t="shared" si="0"/>
        <v>30</v>
      </c>
      <c r="C34" s="105">
        <v>19</v>
      </c>
      <c r="D34" s="105">
        <v>11</v>
      </c>
    </row>
    <row r="35" spans="1:4" ht="12.75" customHeight="1">
      <c r="A35" s="126" t="s">
        <v>367</v>
      </c>
      <c r="B35" s="105">
        <f t="shared" si="0"/>
        <v>44</v>
      </c>
      <c r="C35" s="105">
        <v>26</v>
      </c>
      <c r="D35" s="105">
        <v>18</v>
      </c>
    </row>
    <row r="36" spans="1:4" ht="12.75" customHeight="1">
      <c r="A36" s="126" t="s">
        <v>282</v>
      </c>
      <c r="B36" s="105">
        <f t="shared" si="0"/>
        <v>1</v>
      </c>
      <c r="C36" s="105">
        <v>0</v>
      </c>
      <c r="D36" s="105">
        <v>1</v>
      </c>
    </row>
    <row r="37" spans="1:4" ht="12.75" customHeight="1">
      <c r="A37" s="126" t="s">
        <v>184</v>
      </c>
      <c r="B37" s="105">
        <f t="shared" si="0"/>
        <v>1029</v>
      </c>
      <c r="C37" s="105">
        <v>926</v>
      </c>
      <c r="D37" s="105">
        <v>103</v>
      </c>
    </row>
    <row r="38" spans="1:4" ht="12.75" customHeight="1">
      <c r="A38" s="126" t="s">
        <v>368</v>
      </c>
      <c r="B38" s="105">
        <f t="shared" si="0"/>
        <v>2</v>
      </c>
      <c r="C38" s="105">
        <v>1</v>
      </c>
      <c r="D38" s="105">
        <v>1</v>
      </c>
    </row>
    <row r="39" spans="1:4" ht="12.75" customHeight="1">
      <c r="A39" s="126" t="s">
        <v>283</v>
      </c>
      <c r="B39" s="105">
        <f t="shared" si="0"/>
        <v>6</v>
      </c>
      <c r="C39" s="105">
        <v>5</v>
      </c>
      <c r="D39" s="105">
        <v>1</v>
      </c>
    </row>
    <row r="40" spans="1:4" ht="12.75" customHeight="1">
      <c r="A40" s="126" t="s">
        <v>369</v>
      </c>
      <c r="B40" s="105">
        <f t="shared" si="0"/>
        <v>12</v>
      </c>
      <c r="C40" s="105">
        <v>4</v>
      </c>
      <c r="D40" s="105">
        <v>8</v>
      </c>
    </row>
    <row r="41" spans="1:4" ht="12.75" customHeight="1">
      <c r="A41" s="126" t="s">
        <v>261</v>
      </c>
      <c r="B41" s="105">
        <f t="shared" si="0"/>
        <v>16</v>
      </c>
      <c r="C41" s="105">
        <v>13</v>
      </c>
      <c r="D41" s="105">
        <v>3</v>
      </c>
    </row>
    <row r="42" spans="1:4" ht="12.75" customHeight="1">
      <c r="A42" s="126" t="s">
        <v>185</v>
      </c>
      <c r="B42" s="105">
        <f t="shared" si="0"/>
        <v>594</v>
      </c>
      <c r="C42" s="105">
        <v>310</v>
      </c>
      <c r="D42" s="105">
        <v>284</v>
      </c>
    </row>
    <row r="43" spans="1:4" ht="12.75" customHeight="1">
      <c r="A43" s="126" t="s">
        <v>186</v>
      </c>
      <c r="B43" s="105">
        <f t="shared" si="0"/>
        <v>125</v>
      </c>
      <c r="C43" s="105">
        <v>88</v>
      </c>
      <c r="D43" s="105">
        <v>37</v>
      </c>
    </row>
    <row r="44" spans="1:4" ht="12.75" customHeight="1">
      <c r="A44" s="126" t="s">
        <v>273</v>
      </c>
      <c r="B44" s="105">
        <f t="shared" si="0"/>
        <v>4</v>
      </c>
      <c r="C44" s="105">
        <v>1</v>
      </c>
      <c r="D44" s="105">
        <v>3</v>
      </c>
    </row>
    <row r="45" spans="1:4" ht="12.75" customHeight="1">
      <c r="A45" s="126" t="s">
        <v>274</v>
      </c>
      <c r="B45" s="105">
        <f t="shared" si="0"/>
        <v>4</v>
      </c>
      <c r="C45" s="105">
        <v>3</v>
      </c>
      <c r="D45" s="105">
        <v>1</v>
      </c>
    </row>
    <row r="46" spans="1:4" ht="12.75" customHeight="1">
      <c r="A46" s="126" t="s">
        <v>384</v>
      </c>
      <c r="B46" s="105">
        <f t="shared" si="0"/>
        <v>10</v>
      </c>
      <c r="C46" s="105">
        <v>6</v>
      </c>
      <c r="D46" s="105">
        <v>4</v>
      </c>
    </row>
    <row r="47" spans="1:4" ht="12.75" customHeight="1">
      <c r="A47" s="126" t="s">
        <v>187</v>
      </c>
      <c r="B47" s="105">
        <f t="shared" si="0"/>
        <v>2037</v>
      </c>
      <c r="C47" s="105">
        <v>1800</v>
      </c>
      <c r="D47" s="105">
        <v>237</v>
      </c>
    </row>
    <row r="48" spans="1:4" ht="12.75" customHeight="1">
      <c r="A48" s="126" t="s">
        <v>385</v>
      </c>
      <c r="B48" s="105">
        <f t="shared" si="0"/>
        <v>1</v>
      </c>
      <c r="C48" s="105">
        <v>0</v>
      </c>
      <c r="D48" s="105">
        <v>1</v>
      </c>
    </row>
    <row r="49" spans="1:4" ht="12.75" customHeight="1">
      <c r="A49" s="126" t="s">
        <v>188</v>
      </c>
      <c r="B49" s="105">
        <f t="shared" si="0"/>
        <v>34</v>
      </c>
      <c r="C49" s="105">
        <v>17</v>
      </c>
      <c r="D49" s="105">
        <v>17</v>
      </c>
    </row>
    <row r="50" spans="1:4" ht="12.75" customHeight="1">
      <c r="A50" s="126" t="s">
        <v>429</v>
      </c>
      <c r="B50" s="105">
        <f t="shared" si="0"/>
        <v>1</v>
      </c>
      <c r="C50" s="105">
        <v>1</v>
      </c>
      <c r="D50" s="105">
        <v>0</v>
      </c>
    </row>
    <row r="51" spans="1:4" ht="12.75" customHeight="1">
      <c r="A51" s="126" t="s">
        <v>262</v>
      </c>
      <c r="B51" s="105">
        <f t="shared" si="0"/>
        <v>13</v>
      </c>
      <c r="C51" s="105">
        <v>11</v>
      </c>
      <c r="D51" s="105">
        <v>2</v>
      </c>
    </row>
    <row r="52" spans="1:4" ht="12.75" customHeight="1">
      <c r="A52" s="126" t="s">
        <v>284</v>
      </c>
      <c r="B52" s="105">
        <f t="shared" si="0"/>
        <v>13</v>
      </c>
      <c r="C52" s="105">
        <v>7</v>
      </c>
      <c r="D52" s="105">
        <v>6</v>
      </c>
    </row>
    <row r="53" spans="1:4" ht="12.75" customHeight="1">
      <c r="A53" s="126" t="s">
        <v>430</v>
      </c>
      <c r="B53" s="105">
        <f t="shared" si="0"/>
        <v>5</v>
      </c>
      <c r="C53" s="105">
        <v>5</v>
      </c>
      <c r="D53" s="105">
        <v>0</v>
      </c>
    </row>
    <row r="54" spans="1:4" ht="12.75" customHeight="1">
      <c r="A54" s="249" t="s">
        <v>285</v>
      </c>
      <c r="B54" s="250">
        <f t="shared" si="0"/>
        <v>7</v>
      </c>
      <c r="C54" s="250">
        <v>4</v>
      </c>
      <c r="D54" s="250">
        <v>3</v>
      </c>
    </row>
    <row r="55" ht="11.25">
      <c r="D55" s="353" t="s">
        <v>78</v>
      </c>
    </row>
    <row r="59" ht="9" customHeight="1"/>
    <row r="71" spans="1:3" ht="9" customHeight="1">
      <c r="A71" s="9"/>
      <c r="B71" s="105"/>
      <c r="C71" s="105"/>
    </row>
    <row r="72" spans="1:4" ht="15" customHeight="1">
      <c r="A72" s="9"/>
      <c r="B72" s="105"/>
      <c r="C72" s="105"/>
      <c r="D72" s="105"/>
    </row>
    <row r="73" spans="1:4" ht="15" customHeight="1">
      <c r="A73" s="9"/>
      <c r="B73" s="105"/>
      <c r="C73" s="105"/>
      <c r="D73" s="105"/>
    </row>
    <row r="74" spans="1:4" ht="15" customHeight="1">
      <c r="A74" s="9"/>
      <c r="B74" s="105"/>
      <c r="C74" s="105"/>
      <c r="D74" s="105"/>
    </row>
    <row r="75" spans="1:4" ht="15" customHeight="1">
      <c r="A75" s="9"/>
      <c r="B75" s="105"/>
      <c r="C75" s="105"/>
      <c r="D75" s="105"/>
    </row>
    <row r="76" spans="1:4" ht="22.5" customHeight="1">
      <c r="A76" s="9"/>
      <c r="B76" s="38"/>
      <c r="C76" s="38"/>
      <c r="D76" s="38"/>
    </row>
    <row r="77" spans="1:4" ht="1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1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22.5" customHeight="1">
      <c r="A82" s="9"/>
      <c r="B82" s="38"/>
      <c r="C82" s="38"/>
      <c r="D82" s="38"/>
    </row>
    <row r="83" spans="1:4" ht="1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1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22.5" customHeight="1">
      <c r="A88" s="9"/>
      <c r="B88" s="38"/>
      <c r="C88" s="38"/>
      <c r="D88" s="38"/>
    </row>
    <row r="89" spans="1:4" ht="1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1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22.5" customHeight="1">
      <c r="A94" s="9"/>
      <c r="B94" s="38"/>
      <c r="C94" s="38"/>
      <c r="D94" s="38"/>
    </row>
    <row r="95" spans="1:4" ht="1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1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22.5" customHeight="1">
      <c r="A100" s="9"/>
      <c r="B100" s="38"/>
      <c r="C100" s="38"/>
      <c r="D100" s="38"/>
    </row>
    <row r="101" spans="1:4" ht="1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1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22.5" customHeight="1">
      <c r="A106" s="9"/>
      <c r="B106" s="38"/>
      <c r="C106" s="38"/>
      <c r="D106" s="38"/>
    </row>
    <row r="107" spans="1:4" ht="1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1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22.5" customHeight="1">
      <c r="A112" s="9"/>
      <c r="B112" s="38"/>
      <c r="C112" s="38"/>
      <c r="D112" s="38"/>
    </row>
    <row r="113" spans="1:4" ht="1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1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22.5" customHeight="1">
      <c r="A118" s="9"/>
      <c r="B118" s="38"/>
      <c r="C118" s="38"/>
      <c r="D118" s="38"/>
    </row>
    <row r="119" spans="1:4" ht="1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1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22.5" customHeight="1">
      <c r="A124" s="9"/>
      <c r="B124" s="38"/>
      <c r="C124" s="38"/>
      <c r="D124" s="38"/>
    </row>
    <row r="125" spans="1:4" ht="1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1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22.5" customHeight="1">
      <c r="A130" s="9"/>
      <c r="B130" s="38"/>
      <c r="C130" s="38"/>
      <c r="D130" s="38"/>
    </row>
    <row r="131" spans="1:4" ht="1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1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22.5" customHeight="1">
      <c r="A136" s="9"/>
      <c r="B136" s="38"/>
      <c r="C136" s="38"/>
      <c r="D136" s="38"/>
    </row>
    <row r="137" spans="1:4" ht="1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1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22.5" customHeight="1">
      <c r="A142" s="9"/>
      <c r="B142" s="38"/>
      <c r="C142" s="38"/>
      <c r="D142" s="38"/>
    </row>
    <row r="143" spans="1:4" ht="1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1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22.5" customHeight="1">
      <c r="A148" s="9"/>
      <c r="B148" s="38"/>
      <c r="C148" s="38"/>
      <c r="D148" s="38"/>
    </row>
    <row r="149" spans="1:4" ht="1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1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22.5" customHeight="1">
      <c r="A154" s="9"/>
      <c r="B154" s="38"/>
      <c r="C154" s="38"/>
      <c r="D154" s="38"/>
    </row>
    <row r="155" spans="1:4" ht="1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1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22.5" customHeight="1">
      <c r="A160" s="9"/>
      <c r="B160" s="38"/>
      <c r="C160" s="38"/>
      <c r="D160" s="38"/>
    </row>
    <row r="161" spans="1:4" ht="1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1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22.5" customHeight="1">
      <c r="A166" s="9"/>
      <c r="B166" s="38"/>
      <c r="C166" s="38"/>
      <c r="D166" s="38"/>
    </row>
    <row r="167" spans="1:4" ht="1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1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22.5" customHeight="1">
      <c r="A172" s="9"/>
      <c r="B172" s="38"/>
      <c r="C172" s="38"/>
      <c r="D172" s="38"/>
    </row>
    <row r="173" spans="1:4" ht="1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1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22.5" customHeight="1">
      <c r="A178" s="9"/>
      <c r="B178" s="38"/>
      <c r="C178" s="38"/>
      <c r="D178" s="38"/>
    </row>
    <row r="179" spans="1:4" ht="1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1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22.5" customHeight="1">
      <c r="A184" s="9"/>
      <c r="B184" s="38"/>
      <c r="C184" s="38"/>
      <c r="D184" s="38"/>
    </row>
    <row r="185" spans="1:4" ht="1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1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22.5" customHeight="1">
      <c r="A190" s="9"/>
      <c r="B190" s="38"/>
      <c r="C190" s="38"/>
      <c r="D190" s="38"/>
    </row>
    <row r="191" spans="1:4" ht="1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1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22.5" customHeight="1">
      <c r="A196" s="9"/>
      <c r="B196" s="38"/>
      <c r="C196" s="38"/>
      <c r="D196" s="38"/>
    </row>
    <row r="197" spans="1:4" ht="1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1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22.5" customHeight="1">
      <c r="A202" s="9"/>
      <c r="B202" s="38"/>
      <c r="C202" s="38"/>
      <c r="D202" s="38"/>
    </row>
    <row r="203" spans="1:4" ht="1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1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22.5" customHeight="1">
      <c r="A208" s="9"/>
      <c r="B208" s="38"/>
      <c r="C208" s="38"/>
      <c r="D208" s="38"/>
    </row>
    <row r="209" spans="1:4" ht="1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1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22.5" customHeight="1">
      <c r="A214" s="9"/>
      <c r="B214" s="38"/>
      <c r="C214" s="38"/>
      <c r="D214" s="38"/>
    </row>
    <row r="215" spans="1:4" ht="1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1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22.5" customHeight="1">
      <c r="A220" s="9"/>
      <c r="B220" s="38"/>
      <c r="C220" s="38"/>
      <c r="D220" s="38"/>
    </row>
    <row r="221" spans="1:4" ht="1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1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22.5" customHeight="1">
      <c r="A226" s="9"/>
      <c r="B226" s="38"/>
      <c r="C226" s="38"/>
      <c r="D226" s="38"/>
    </row>
    <row r="227" spans="1:4" ht="1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1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22.5" customHeight="1">
      <c r="A232" s="9"/>
      <c r="B232" s="38"/>
      <c r="C232" s="38"/>
      <c r="D232" s="38"/>
    </row>
    <row r="233" spans="1:4" ht="1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1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22.5" customHeight="1">
      <c r="A238" s="9"/>
      <c r="B238" s="38"/>
      <c r="C238" s="38"/>
      <c r="D238" s="38"/>
    </row>
    <row r="239" spans="1:4" ht="1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1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22.5" customHeight="1">
      <c r="A244" s="9"/>
      <c r="B244" s="38"/>
      <c r="C244" s="38"/>
      <c r="D244" s="38"/>
    </row>
    <row r="245" spans="1:4" ht="1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1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22.5" customHeight="1">
      <c r="A250" s="9"/>
      <c r="B250" s="38"/>
      <c r="C250" s="38"/>
      <c r="D250" s="38"/>
    </row>
    <row r="251" spans="1:4" ht="1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1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22.5" customHeight="1">
      <c r="A256" s="9"/>
      <c r="B256" s="38"/>
      <c r="C256" s="38"/>
      <c r="D256" s="38"/>
    </row>
    <row r="257" spans="1:4" ht="1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1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22.5" customHeight="1">
      <c r="A262" s="9"/>
      <c r="B262" s="38"/>
      <c r="C262" s="38"/>
      <c r="D262" s="38"/>
    </row>
    <row r="263" spans="1:4" ht="1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1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22.5" customHeight="1">
      <c r="A268" s="9"/>
      <c r="B268" s="38"/>
      <c r="C268" s="38"/>
      <c r="D268" s="38"/>
    </row>
    <row r="269" spans="1:4" ht="1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1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22.5" customHeight="1">
      <c r="A274" s="9"/>
      <c r="B274" s="38"/>
      <c r="C274" s="38"/>
      <c r="D274" s="38"/>
    </row>
    <row r="275" spans="1:4" ht="1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1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22.5" customHeight="1">
      <c r="A280" s="9"/>
      <c r="B280" s="38"/>
      <c r="C280" s="38"/>
      <c r="D280" s="38"/>
    </row>
    <row r="281" spans="1:4" ht="1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1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22.5" customHeight="1">
      <c r="A286" s="9"/>
      <c r="B286" s="38"/>
      <c r="C286" s="38"/>
      <c r="D286" s="38"/>
    </row>
    <row r="287" spans="1:4" ht="1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1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22.5" customHeight="1">
      <c r="A292" s="9"/>
      <c r="B292" s="38"/>
      <c r="C292" s="38"/>
      <c r="D292" s="38"/>
    </row>
    <row r="293" spans="1:4" ht="1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1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22.5" customHeight="1">
      <c r="A298" s="9"/>
      <c r="B298" s="38"/>
      <c r="C298" s="38"/>
      <c r="D298" s="38"/>
    </row>
    <row r="299" spans="1:4" ht="1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1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22.5" customHeight="1">
      <c r="A304" s="9"/>
      <c r="B304" s="38"/>
      <c r="C304" s="38"/>
      <c r="D304" s="38"/>
    </row>
    <row r="305" spans="1:4" ht="1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1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22.5" customHeight="1">
      <c r="A310" s="9"/>
      <c r="B310" s="38"/>
      <c r="C310" s="38"/>
      <c r="D310" s="38"/>
    </row>
    <row r="311" spans="1:4" ht="1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1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22.5" customHeight="1">
      <c r="A316" s="9"/>
      <c r="B316" s="38"/>
      <c r="C316" s="38"/>
      <c r="D316" s="38"/>
    </row>
    <row r="317" spans="1:4" ht="1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1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22.5" customHeight="1">
      <c r="A322" s="9"/>
      <c r="B322" s="38"/>
      <c r="C322" s="38"/>
      <c r="D322" s="38"/>
    </row>
    <row r="323" spans="1:4" ht="1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1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22.5" customHeight="1">
      <c r="A328" s="9"/>
      <c r="B328" s="38"/>
      <c r="C328" s="38"/>
      <c r="D328" s="38"/>
    </row>
    <row r="329" spans="1:4" ht="1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1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22.5" customHeight="1">
      <c r="A334" s="9"/>
      <c r="B334" s="38"/>
      <c r="C334" s="38"/>
      <c r="D334" s="38"/>
    </row>
    <row r="335" spans="1:4" ht="1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1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22.5" customHeight="1">
      <c r="A340" s="9"/>
      <c r="B340" s="38"/>
      <c r="C340" s="38"/>
      <c r="D340" s="38"/>
    </row>
    <row r="341" spans="1:4" ht="1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1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22.5" customHeight="1">
      <c r="A346" s="9"/>
      <c r="B346" s="38"/>
      <c r="C346" s="38"/>
      <c r="D346" s="38"/>
    </row>
    <row r="347" spans="1:4" ht="1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1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22.5" customHeight="1">
      <c r="A352" s="9"/>
      <c r="B352" s="38"/>
      <c r="C352" s="38"/>
      <c r="D352" s="38"/>
    </row>
    <row r="353" spans="1:4" ht="1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1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22.5" customHeight="1">
      <c r="A358" s="9"/>
      <c r="B358" s="38"/>
      <c r="C358" s="38"/>
      <c r="D358" s="38"/>
    </row>
    <row r="359" spans="1:4" ht="1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1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22.5" customHeight="1">
      <c r="A364" s="9"/>
      <c r="B364" s="38"/>
      <c r="C364" s="38"/>
      <c r="D364" s="38"/>
    </row>
    <row r="365" spans="1:4" ht="1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1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22.5" customHeight="1">
      <c r="A370" s="9"/>
      <c r="B370" s="38"/>
      <c r="C370" s="38"/>
      <c r="D370" s="38"/>
    </row>
    <row r="371" spans="1:4" ht="1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1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22.5" customHeight="1">
      <c r="A376" s="9"/>
      <c r="B376" s="38"/>
      <c r="C376" s="38"/>
      <c r="D376" s="38"/>
    </row>
    <row r="377" spans="1:4" ht="1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1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22.5" customHeight="1">
      <c r="A382" s="9"/>
      <c r="B382" s="38"/>
      <c r="C382" s="38"/>
      <c r="D382" s="38"/>
    </row>
    <row r="383" spans="1:4" ht="1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1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22.5" customHeight="1">
      <c r="A388" s="9"/>
      <c r="B388" s="38"/>
      <c r="C388" s="38"/>
      <c r="D388" s="38"/>
    </row>
    <row r="389" spans="1:4" ht="1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1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22.5" customHeight="1">
      <c r="A394" s="9"/>
      <c r="B394" s="38"/>
      <c r="C394" s="38"/>
      <c r="D394" s="38"/>
    </row>
    <row r="395" spans="1:4" ht="1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1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22.5" customHeight="1">
      <c r="A400" s="9"/>
      <c r="B400" s="38"/>
      <c r="C400" s="38"/>
      <c r="D400" s="38"/>
    </row>
    <row r="401" spans="1:4" ht="1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1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22.5" customHeight="1">
      <c r="A406" s="9"/>
      <c r="B406" s="38"/>
      <c r="C406" s="38"/>
      <c r="D406" s="38"/>
    </row>
    <row r="407" spans="1:4" ht="1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1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22.5" customHeight="1">
      <c r="A412" s="9"/>
      <c r="B412" s="38"/>
      <c r="C412" s="38"/>
      <c r="D412" s="38"/>
    </row>
    <row r="413" spans="1:4" ht="1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1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22.5" customHeight="1">
      <c r="A418" s="9"/>
      <c r="B418" s="38"/>
      <c r="C418" s="38"/>
      <c r="D418" s="38"/>
    </row>
    <row r="419" spans="1:4" ht="1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1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22.5" customHeight="1">
      <c r="A424" s="9"/>
      <c r="B424" s="38"/>
      <c r="C424" s="38"/>
      <c r="D424" s="38"/>
    </row>
    <row r="425" spans="1:4" ht="1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1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22.5" customHeight="1">
      <c r="A430" s="9"/>
      <c r="B430" s="38"/>
      <c r="C430" s="38"/>
      <c r="D430" s="38"/>
    </row>
    <row r="431" spans="1:4" ht="1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1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22.5" customHeight="1">
      <c r="A436" s="9"/>
      <c r="B436" s="38"/>
      <c r="C436" s="38"/>
      <c r="D436" s="38"/>
    </row>
    <row r="437" spans="1:4" ht="1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1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22.5" customHeight="1">
      <c r="A442" s="9"/>
      <c r="B442" s="38"/>
      <c r="C442" s="38"/>
      <c r="D442" s="38"/>
    </row>
    <row r="443" spans="1:4" ht="1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15" customHeight="1">
      <c r="A445" s="9"/>
      <c r="B445" s="38"/>
      <c r="C445" s="38"/>
      <c r="D445" s="38"/>
    </row>
    <row r="446" spans="1:4" ht="15" customHeight="1">
      <c r="A446" s="9"/>
      <c r="B446" s="38"/>
      <c r="C446" s="38"/>
      <c r="D446" s="38"/>
    </row>
    <row r="447" spans="1:4" ht="15" customHeight="1">
      <c r="A447" s="9"/>
      <c r="B447" s="38"/>
      <c r="C447" s="38"/>
      <c r="D447" s="38"/>
    </row>
    <row r="448" spans="1:4" ht="22.5" customHeight="1">
      <c r="A448" s="9"/>
      <c r="B448" s="38"/>
      <c r="C448" s="38"/>
      <c r="D448" s="38"/>
    </row>
    <row r="449" spans="1:4" ht="12">
      <c r="A449" s="9"/>
      <c r="B449" s="38"/>
      <c r="C449" s="38"/>
      <c r="D449" s="38"/>
    </row>
    <row r="450" spans="1:4" ht="12">
      <c r="A450" s="9"/>
      <c r="B450" s="38"/>
      <c r="C450" s="38"/>
      <c r="D450" s="38"/>
    </row>
    <row r="451" spans="1:4" ht="12">
      <c r="A451" s="9"/>
      <c r="B451" s="38"/>
      <c r="C451" s="38"/>
      <c r="D451" s="38"/>
    </row>
    <row r="452" spans="1:4" ht="12">
      <c r="A452" s="9"/>
      <c r="B452" s="38"/>
      <c r="C452" s="38"/>
      <c r="D452" s="38"/>
    </row>
    <row r="453" spans="1:4" ht="12">
      <c r="A453" s="9"/>
      <c r="B453" s="38"/>
      <c r="C453" s="38"/>
      <c r="D453" s="38"/>
    </row>
    <row r="454" spans="1:4" ht="12">
      <c r="A454" s="9"/>
      <c r="B454" s="38"/>
      <c r="C454" s="38"/>
      <c r="D454" s="38"/>
    </row>
    <row r="455" spans="1:4" ht="12">
      <c r="A455" s="9"/>
      <c r="B455" s="38"/>
      <c r="C455" s="38"/>
      <c r="D455" s="38"/>
    </row>
    <row r="456" spans="1:4" ht="12">
      <c r="A456" s="9"/>
      <c r="B456" s="38"/>
      <c r="C456" s="38"/>
      <c r="D456" s="38"/>
    </row>
    <row r="457" spans="1:4" ht="12">
      <c r="A457" s="9"/>
      <c r="B457" s="38"/>
      <c r="C457" s="38"/>
      <c r="D457" s="38"/>
    </row>
    <row r="458" spans="1:4" ht="12">
      <c r="A458" s="9"/>
      <c r="B458" s="38"/>
      <c r="C458" s="38"/>
      <c r="D458" s="38"/>
    </row>
    <row r="459" spans="1:4" ht="12">
      <c r="A459" s="9"/>
      <c r="B459" s="38"/>
      <c r="C459" s="38"/>
      <c r="D459" s="38"/>
    </row>
    <row r="460" spans="1:4" ht="12">
      <c r="A460" s="9"/>
      <c r="B460" s="38"/>
      <c r="C460" s="38"/>
      <c r="D460" s="38"/>
    </row>
    <row r="461" spans="1:4" ht="12">
      <c r="A461" s="9"/>
      <c r="B461" s="38"/>
      <c r="C461" s="38"/>
      <c r="D461" s="38"/>
    </row>
    <row r="462" spans="1:4" ht="12">
      <c r="A462" s="9"/>
      <c r="B462" s="38"/>
      <c r="C462" s="38"/>
      <c r="D462" s="38"/>
    </row>
    <row r="463" spans="1:4" ht="12">
      <c r="A463" s="9"/>
      <c r="B463" s="38"/>
      <c r="C463" s="38"/>
      <c r="D463" s="38"/>
    </row>
    <row r="464" spans="1:4" ht="12">
      <c r="A464" s="9"/>
      <c r="B464" s="38"/>
      <c r="C464" s="38"/>
      <c r="D464" s="38"/>
    </row>
    <row r="465" spans="1:4" ht="12">
      <c r="A465" s="9"/>
      <c r="B465" s="38"/>
      <c r="C465" s="38"/>
      <c r="D465" s="38"/>
    </row>
    <row r="466" spans="1:4" ht="12">
      <c r="A466" s="9"/>
      <c r="B466" s="38"/>
      <c r="C466" s="38"/>
      <c r="D466" s="38"/>
    </row>
    <row r="467" spans="1:4" ht="12">
      <c r="A467" s="9"/>
      <c r="B467" s="38"/>
      <c r="C467" s="38"/>
      <c r="D467" s="38"/>
    </row>
    <row r="468" spans="1:4" ht="12">
      <c r="A468" s="9"/>
      <c r="B468" s="38"/>
      <c r="C468" s="38"/>
      <c r="D468" s="38"/>
    </row>
    <row r="469" spans="1:4" ht="12">
      <c r="A469" s="9"/>
      <c r="B469" s="38"/>
      <c r="C469" s="38"/>
      <c r="D469" s="38"/>
    </row>
    <row r="470" spans="1:4" ht="12">
      <c r="A470" s="9"/>
      <c r="B470" s="38"/>
      <c r="C470" s="38"/>
      <c r="D470" s="38"/>
    </row>
    <row r="471" spans="1:4" ht="12">
      <c r="A471" s="9"/>
      <c r="B471" s="38"/>
      <c r="C471" s="38"/>
      <c r="D471" s="38"/>
    </row>
    <row r="472" spans="1:4" ht="12">
      <c r="A472" s="9"/>
      <c r="B472" s="38"/>
      <c r="C472" s="38"/>
      <c r="D472" s="38"/>
    </row>
    <row r="473" spans="1:4" ht="12">
      <c r="A473" s="9"/>
      <c r="B473" s="38"/>
      <c r="C473" s="38"/>
      <c r="D473" s="38"/>
    </row>
  </sheetData>
  <mergeCells count="1">
    <mergeCell ref="A1:D1"/>
  </mergeCells>
  <hyperlinks>
    <hyperlink ref="A3" location="Indice!B6" display="Inicio"/>
    <hyperlink ref="D2" location="'49'!A1" display="(Viene de la página anterior)"/>
    <hyperlink ref="D55" location="'5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468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89" t="s">
        <v>399</v>
      </c>
      <c r="B1" s="389"/>
      <c r="C1" s="389"/>
      <c r="D1" s="389"/>
    </row>
    <row r="2" spans="1:4" s="32" customFormat="1" ht="9.75" customHeight="1">
      <c r="A2" s="9"/>
      <c r="B2" s="20"/>
      <c r="C2" s="20"/>
      <c r="D2" s="354" t="s">
        <v>79</v>
      </c>
    </row>
    <row r="3" spans="1:4" s="5" customFormat="1" ht="30" customHeight="1">
      <c r="A3" s="235" t="s">
        <v>359</v>
      </c>
      <c r="B3" s="347" t="s">
        <v>0</v>
      </c>
      <c r="C3" s="347" t="s">
        <v>1</v>
      </c>
      <c r="D3" s="347" t="s">
        <v>2</v>
      </c>
    </row>
    <row r="4" spans="1:4" ht="12.75" customHeight="1">
      <c r="A4" s="374" t="s">
        <v>286</v>
      </c>
      <c r="B4" s="105">
        <f>C4+D4</f>
        <v>19</v>
      </c>
      <c r="C4" s="355">
        <v>12</v>
      </c>
      <c r="D4" s="355">
        <v>7</v>
      </c>
    </row>
    <row r="5" spans="1:4" ht="12.75" customHeight="1">
      <c r="A5" s="126" t="s">
        <v>386</v>
      </c>
      <c r="B5" s="105">
        <f>C5+D5</f>
        <v>6</v>
      </c>
      <c r="C5" s="105">
        <v>4</v>
      </c>
      <c r="D5" s="105">
        <v>2</v>
      </c>
    </row>
    <row r="6" spans="1:4" ht="12.75" customHeight="1">
      <c r="A6" s="126" t="s">
        <v>287</v>
      </c>
      <c r="B6" s="105">
        <f>C6+D6</f>
        <v>24</v>
      </c>
      <c r="C6" s="105">
        <v>7</v>
      </c>
      <c r="D6" s="105">
        <v>17</v>
      </c>
    </row>
    <row r="7" spans="1:4" ht="12.75" customHeight="1">
      <c r="A7" s="126" t="s">
        <v>387</v>
      </c>
      <c r="B7" s="105">
        <f>C7+D7</f>
        <v>46</v>
      </c>
      <c r="C7" s="105">
        <v>20</v>
      </c>
      <c r="D7" s="105">
        <v>26</v>
      </c>
    </row>
    <row r="8" spans="1:4" ht="15" customHeight="1">
      <c r="A8" s="9" t="s">
        <v>388</v>
      </c>
      <c r="B8" s="350">
        <f>C8+D8</f>
        <v>32708</v>
      </c>
      <c r="C8" s="350">
        <f>C9+C12</f>
        <v>14290</v>
      </c>
      <c r="D8" s="350">
        <f>D9+D12</f>
        <v>18418</v>
      </c>
    </row>
    <row r="9" spans="1:4" ht="15" customHeight="1">
      <c r="A9" s="352" t="s">
        <v>189</v>
      </c>
      <c r="B9" s="81">
        <f>C9+D9</f>
        <v>345</v>
      </c>
      <c r="C9" s="81">
        <f>C10+C11</f>
        <v>219</v>
      </c>
      <c r="D9" s="81">
        <f>D10+D11</f>
        <v>126</v>
      </c>
    </row>
    <row r="10" spans="1:4" ht="12.75" customHeight="1">
      <c r="A10" s="126" t="s">
        <v>190</v>
      </c>
      <c r="B10" s="105">
        <f>C10+D10</f>
        <v>29</v>
      </c>
      <c r="C10" s="105">
        <v>14</v>
      </c>
      <c r="D10" s="105">
        <v>15</v>
      </c>
    </row>
    <row r="11" spans="1:4" ht="12.75" customHeight="1">
      <c r="A11" s="126" t="s">
        <v>191</v>
      </c>
      <c r="B11" s="105">
        <f>C11+D11</f>
        <v>316</v>
      </c>
      <c r="C11" s="105">
        <v>205</v>
      </c>
      <c r="D11" s="105">
        <v>111</v>
      </c>
    </row>
    <row r="12" spans="1:4" ht="15" customHeight="1">
      <c r="A12" s="352" t="s">
        <v>192</v>
      </c>
      <c r="B12" s="81">
        <f>C12+D12</f>
        <v>32363</v>
      </c>
      <c r="C12" s="81">
        <f>SUM(C13:C36)</f>
        <v>14071</v>
      </c>
      <c r="D12" s="81">
        <f>SUM(D13:D36)</f>
        <v>18292</v>
      </c>
    </row>
    <row r="13" spans="1:4" ht="12.75" customHeight="1">
      <c r="A13" s="126" t="s">
        <v>195</v>
      </c>
      <c r="B13" s="105">
        <f>C13+D13</f>
        <v>2554</v>
      </c>
      <c r="C13" s="23">
        <v>1278</v>
      </c>
      <c r="D13" s="23">
        <v>1276</v>
      </c>
    </row>
    <row r="14" spans="1:4" ht="12.75" customHeight="1">
      <c r="A14" s="126" t="s">
        <v>389</v>
      </c>
      <c r="B14" s="105">
        <f>C14+D14</f>
        <v>1</v>
      </c>
      <c r="C14" s="23">
        <v>1</v>
      </c>
      <c r="D14" s="23">
        <v>0</v>
      </c>
    </row>
    <row r="15" spans="1:4" ht="12.75" customHeight="1">
      <c r="A15" s="126" t="s">
        <v>427</v>
      </c>
      <c r="B15" s="105">
        <f>C15+D15</f>
        <v>3</v>
      </c>
      <c r="C15" s="23">
        <v>2</v>
      </c>
      <c r="D15" s="23">
        <v>1</v>
      </c>
    </row>
    <row r="16" spans="1:4" ht="12.75" customHeight="1">
      <c r="A16" s="126" t="s">
        <v>204</v>
      </c>
      <c r="B16" s="105">
        <f>C16+D16</f>
        <v>1003</v>
      </c>
      <c r="C16" s="23">
        <v>435</v>
      </c>
      <c r="D16" s="23">
        <v>568</v>
      </c>
    </row>
    <row r="17" spans="1:4" ht="12.75" customHeight="1">
      <c r="A17" s="126" t="s">
        <v>198</v>
      </c>
      <c r="B17" s="105">
        <f>C17+D17</f>
        <v>1981</v>
      </c>
      <c r="C17" s="105">
        <v>627</v>
      </c>
      <c r="D17" s="105">
        <v>1354</v>
      </c>
    </row>
    <row r="18" spans="1:4" ht="12.75" customHeight="1">
      <c r="A18" s="126" t="s">
        <v>201</v>
      </c>
      <c r="B18" s="105">
        <f>C18+D18</f>
        <v>854</v>
      </c>
      <c r="C18" s="105">
        <v>434</v>
      </c>
      <c r="D18" s="105">
        <v>420</v>
      </c>
    </row>
    <row r="19" spans="1:4" ht="12.75" customHeight="1">
      <c r="A19" s="126" t="s">
        <v>194</v>
      </c>
      <c r="B19" s="105">
        <f>C19+D19</f>
        <v>6269</v>
      </c>
      <c r="C19" s="105">
        <v>2689</v>
      </c>
      <c r="D19" s="105">
        <v>3580</v>
      </c>
    </row>
    <row r="20" spans="1:4" ht="12.75" customHeight="1">
      <c r="A20" s="360" t="s">
        <v>250</v>
      </c>
      <c r="B20" s="105">
        <f>C20+D20</f>
        <v>27</v>
      </c>
      <c r="C20" s="105">
        <v>16</v>
      </c>
      <c r="D20" s="105">
        <v>11</v>
      </c>
    </row>
    <row r="21" spans="1:4" ht="12.75" customHeight="1">
      <c r="A21" s="126" t="s">
        <v>197</v>
      </c>
      <c r="B21" s="105">
        <f>C21+D21</f>
        <v>1139</v>
      </c>
      <c r="C21" s="105">
        <v>463</v>
      </c>
      <c r="D21" s="105">
        <v>676</v>
      </c>
    </row>
    <row r="22" spans="1:4" ht="12.75" customHeight="1">
      <c r="A22" s="126" t="s">
        <v>251</v>
      </c>
      <c r="B22" s="105">
        <f>C22+D22</f>
        <v>17</v>
      </c>
      <c r="C22" s="105">
        <v>3</v>
      </c>
      <c r="D22" s="105">
        <v>14</v>
      </c>
    </row>
    <row r="23" spans="1:4" ht="12.75" customHeight="1">
      <c r="A23" s="126" t="s">
        <v>193</v>
      </c>
      <c r="B23" s="105">
        <f>C23+D23</f>
        <v>11093</v>
      </c>
      <c r="C23" s="105">
        <v>5327</v>
      </c>
      <c r="D23" s="105">
        <v>5766</v>
      </c>
    </row>
    <row r="24" spans="1:4" ht="12.75" customHeight="1">
      <c r="A24" s="126" t="s">
        <v>252</v>
      </c>
      <c r="B24" s="105">
        <f>C24+D24</f>
        <v>157</v>
      </c>
      <c r="C24" s="105">
        <v>56</v>
      </c>
      <c r="D24" s="105">
        <v>101</v>
      </c>
    </row>
    <row r="25" spans="1:4" ht="12.75" customHeight="1">
      <c r="A25" s="126" t="s">
        <v>253</v>
      </c>
      <c r="B25" s="105">
        <f>C25+D25</f>
        <v>68</v>
      </c>
      <c r="C25" s="105">
        <v>29</v>
      </c>
      <c r="D25" s="105">
        <v>39</v>
      </c>
    </row>
    <row r="26" spans="1:4" ht="12.75" customHeight="1">
      <c r="A26" s="126" t="s">
        <v>390</v>
      </c>
      <c r="B26" s="105">
        <f>C26+D26</f>
        <v>1</v>
      </c>
      <c r="C26" s="105">
        <v>0</v>
      </c>
      <c r="D26" s="105">
        <v>1</v>
      </c>
    </row>
    <row r="27" spans="1:4" ht="12.75" customHeight="1">
      <c r="A27" s="126" t="s">
        <v>205</v>
      </c>
      <c r="B27" s="105">
        <f>C27+D27</f>
        <v>422</v>
      </c>
      <c r="C27" s="105">
        <v>153</v>
      </c>
      <c r="D27" s="105">
        <v>269</v>
      </c>
    </row>
    <row r="28" spans="1:4" ht="12.75" customHeight="1">
      <c r="A28" s="126" t="s">
        <v>203</v>
      </c>
      <c r="B28" s="105">
        <f>C28+D28</f>
        <v>376</v>
      </c>
      <c r="C28" s="105">
        <v>132</v>
      </c>
      <c r="D28" s="105">
        <v>244</v>
      </c>
    </row>
    <row r="29" spans="1:4" ht="12.75" customHeight="1">
      <c r="A29" s="126" t="s">
        <v>254</v>
      </c>
      <c r="B29" s="105">
        <f>C29+D29</f>
        <v>1218</v>
      </c>
      <c r="C29" s="105">
        <v>291</v>
      </c>
      <c r="D29" s="105">
        <v>927</v>
      </c>
    </row>
    <row r="30" spans="1:4" ht="12.75" customHeight="1">
      <c r="A30" s="126" t="s">
        <v>255</v>
      </c>
      <c r="B30" s="105">
        <f>C30+D30</f>
        <v>55</v>
      </c>
      <c r="C30" s="105">
        <v>24</v>
      </c>
      <c r="D30" s="105">
        <v>31</v>
      </c>
    </row>
    <row r="31" spans="1:4" ht="12.75" customHeight="1">
      <c r="A31" s="126" t="s">
        <v>256</v>
      </c>
      <c r="B31" s="105">
        <f>C31+D31</f>
        <v>275</v>
      </c>
      <c r="C31" s="105">
        <v>81</v>
      </c>
      <c r="D31" s="105">
        <v>194</v>
      </c>
    </row>
    <row r="32" spans="1:4" ht="12.75" customHeight="1">
      <c r="A32" s="126" t="s">
        <v>199</v>
      </c>
      <c r="B32" s="105">
        <f>C32+D32</f>
        <v>1574</v>
      </c>
      <c r="C32" s="105">
        <v>743</v>
      </c>
      <c r="D32" s="105">
        <v>831</v>
      </c>
    </row>
    <row r="33" spans="1:4" ht="12.75" customHeight="1">
      <c r="A33" s="126" t="s">
        <v>196</v>
      </c>
      <c r="B33" s="105">
        <f>C33+D33</f>
        <v>1820</v>
      </c>
      <c r="C33" s="105">
        <v>657</v>
      </c>
      <c r="D33" s="105">
        <v>1163</v>
      </c>
    </row>
    <row r="34" spans="1:4" ht="12.75" customHeight="1">
      <c r="A34" s="126" t="s">
        <v>391</v>
      </c>
      <c r="B34" s="105">
        <f>C34+D34</f>
        <v>1</v>
      </c>
      <c r="C34" s="105">
        <v>1</v>
      </c>
      <c r="D34" s="105">
        <v>0</v>
      </c>
    </row>
    <row r="35" spans="1:4" ht="12.75" customHeight="1">
      <c r="A35" s="126" t="s">
        <v>202</v>
      </c>
      <c r="B35" s="105">
        <f>C35+D35</f>
        <v>600</v>
      </c>
      <c r="C35" s="105">
        <v>284</v>
      </c>
      <c r="D35" s="105">
        <v>316</v>
      </c>
    </row>
    <row r="36" spans="1:5" ht="12.75" customHeight="1">
      <c r="A36" s="126" t="s">
        <v>200</v>
      </c>
      <c r="B36" s="105">
        <f>C36+D36</f>
        <v>855</v>
      </c>
      <c r="C36" s="105">
        <v>345</v>
      </c>
      <c r="D36" s="105">
        <v>510</v>
      </c>
      <c r="E36" s="17"/>
    </row>
    <row r="37" spans="1:5" s="10" customFormat="1" ht="15" customHeight="1">
      <c r="A37" s="93" t="s">
        <v>392</v>
      </c>
      <c r="B37" s="350">
        <f>C37+D37</f>
        <v>3621</v>
      </c>
      <c r="C37" s="350">
        <f>SUM(C38:C50)+SUM('52'!C4:C20)</f>
        <v>2216</v>
      </c>
      <c r="D37" s="350">
        <f>SUM(D38:D50)+SUM('52'!D4:D20)</f>
        <v>1405</v>
      </c>
      <c r="E37" s="9"/>
    </row>
    <row r="38" spans="1:5" ht="12.75" customHeight="1">
      <c r="A38" s="126" t="s">
        <v>370</v>
      </c>
      <c r="B38" s="78">
        <f>C38+D38</f>
        <v>2</v>
      </c>
      <c r="C38" s="105">
        <v>2</v>
      </c>
      <c r="D38" s="105">
        <v>0</v>
      </c>
      <c r="E38" s="17"/>
    </row>
    <row r="39" spans="1:5" ht="12.75" customHeight="1">
      <c r="A39" s="126" t="s">
        <v>336</v>
      </c>
      <c r="B39" s="78">
        <f>C39+D39</f>
        <v>4</v>
      </c>
      <c r="C39" s="105">
        <v>3</v>
      </c>
      <c r="D39" s="105">
        <v>1</v>
      </c>
      <c r="E39" s="17"/>
    </row>
    <row r="40" spans="1:5" s="10" customFormat="1" ht="12.75" customHeight="1">
      <c r="A40" s="126" t="s">
        <v>288</v>
      </c>
      <c r="B40" s="78">
        <f>C40+D40</f>
        <v>1</v>
      </c>
      <c r="C40" s="105">
        <v>1</v>
      </c>
      <c r="D40" s="105">
        <v>0</v>
      </c>
      <c r="E40" s="17"/>
    </row>
    <row r="41" spans="1:5" ht="12.75" customHeight="1">
      <c r="A41" s="126" t="s">
        <v>216</v>
      </c>
      <c r="B41" s="78">
        <f>C41+D41</f>
        <v>9</v>
      </c>
      <c r="C41" s="105">
        <v>8</v>
      </c>
      <c r="D41" s="105">
        <v>1</v>
      </c>
      <c r="E41" s="9"/>
    </row>
    <row r="42" spans="1:5" ht="12.75" customHeight="1">
      <c r="A42" s="126" t="s">
        <v>215</v>
      </c>
      <c r="B42" s="78">
        <f>C42+D42</f>
        <v>2466</v>
      </c>
      <c r="C42" s="105">
        <v>1352</v>
      </c>
      <c r="D42" s="105">
        <v>1114</v>
      </c>
      <c r="E42" s="17"/>
    </row>
    <row r="43" spans="1:5" ht="12.75" customHeight="1">
      <c r="A43" s="358" t="s">
        <v>393</v>
      </c>
      <c r="B43" s="78">
        <f>C43+D43</f>
        <v>1</v>
      </c>
      <c r="C43" s="105">
        <v>1</v>
      </c>
      <c r="D43" s="105">
        <v>0</v>
      </c>
      <c r="E43" s="17"/>
    </row>
    <row r="44" spans="1:5" ht="12.75" customHeight="1">
      <c r="A44" s="126" t="s">
        <v>214</v>
      </c>
      <c r="B44" s="78">
        <f>C44+D44</f>
        <v>24</v>
      </c>
      <c r="C44" s="105">
        <v>10</v>
      </c>
      <c r="D44" s="105">
        <v>14</v>
      </c>
      <c r="E44" s="17"/>
    </row>
    <row r="45" spans="1:5" ht="12.75" customHeight="1">
      <c r="A45" s="126" t="s">
        <v>213</v>
      </c>
      <c r="B45" s="78">
        <f>C45+D45</f>
        <v>90</v>
      </c>
      <c r="C45" s="105">
        <v>41</v>
      </c>
      <c r="D45" s="105">
        <v>49</v>
      </c>
      <c r="E45" s="17"/>
    </row>
    <row r="46" spans="1:5" ht="12.75" customHeight="1">
      <c r="A46" s="126" t="s">
        <v>263</v>
      </c>
      <c r="B46" s="78">
        <f>C46+D46</f>
        <v>3</v>
      </c>
      <c r="C46" s="105">
        <v>0</v>
      </c>
      <c r="D46" s="105">
        <v>3</v>
      </c>
      <c r="E46" s="17"/>
    </row>
    <row r="47" spans="1:4" ht="12.75" customHeight="1">
      <c r="A47" s="126" t="s">
        <v>212</v>
      </c>
      <c r="B47" s="78">
        <f>C47+D47</f>
        <v>17</v>
      </c>
      <c r="C47" s="105">
        <v>11</v>
      </c>
      <c r="D47" s="105">
        <v>6</v>
      </c>
    </row>
    <row r="48" spans="1:4" ht="12.75" customHeight="1">
      <c r="A48" s="126" t="s">
        <v>264</v>
      </c>
      <c r="B48" s="78">
        <f>C48+D48</f>
        <v>3</v>
      </c>
      <c r="C48" s="105">
        <v>1</v>
      </c>
      <c r="D48" s="105">
        <v>2</v>
      </c>
    </row>
    <row r="49" spans="1:4" ht="12.75" customHeight="1">
      <c r="A49" s="126" t="s">
        <v>211</v>
      </c>
      <c r="B49" s="78">
        <f>C49+D49</f>
        <v>29</v>
      </c>
      <c r="C49" s="105">
        <v>10</v>
      </c>
      <c r="D49" s="105">
        <v>19</v>
      </c>
    </row>
    <row r="50" spans="1:4" ht="12.75" customHeight="1">
      <c r="A50" s="126" t="s">
        <v>210</v>
      </c>
      <c r="B50" s="78">
        <f>C50+D50</f>
        <v>24</v>
      </c>
      <c r="C50" s="105">
        <v>15</v>
      </c>
      <c r="D50" s="105">
        <v>9</v>
      </c>
    </row>
    <row r="51" spans="1:4" ht="12.75" customHeight="1">
      <c r="A51" s="361"/>
      <c r="B51" s="362"/>
      <c r="C51" s="362"/>
      <c r="D51" s="363" t="s">
        <v>78</v>
      </c>
    </row>
    <row r="52" spans="1:4" ht="12.75" customHeight="1">
      <c r="A52" s="9"/>
      <c r="B52" s="105"/>
      <c r="C52" s="105"/>
      <c r="D52" s="105"/>
    </row>
    <row r="53" spans="1:4" ht="12.75" customHeight="1">
      <c r="A53" s="9"/>
      <c r="B53" s="105"/>
      <c r="C53" s="105"/>
      <c r="D53" s="105"/>
    </row>
    <row r="54" spans="1:4" ht="12.75" customHeight="1">
      <c r="A54" s="9"/>
      <c r="B54" s="105"/>
      <c r="C54" s="105"/>
      <c r="D54" s="105"/>
    </row>
    <row r="55" spans="1:4" ht="7.5" customHeight="1">
      <c r="A55" s="9"/>
      <c r="B55" s="105"/>
      <c r="C55" s="105"/>
      <c r="D55" s="105"/>
    </row>
    <row r="56" spans="1:4" ht="15" customHeight="1">
      <c r="A56" s="9"/>
      <c r="B56" s="105"/>
      <c r="C56" s="105"/>
      <c r="D56" s="105"/>
    </row>
    <row r="57" spans="1:4" ht="15" customHeight="1">
      <c r="A57" s="9"/>
      <c r="B57" s="105"/>
      <c r="C57" s="105"/>
      <c r="D57" s="105"/>
    </row>
    <row r="58" spans="1:4" ht="15" customHeight="1">
      <c r="A58" s="9"/>
      <c r="B58" s="105"/>
      <c r="C58" s="105"/>
      <c r="D58" s="105"/>
    </row>
    <row r="59" spans="1:4" ht="15" customHeight="1">
      <c r="A59" s="9"/>
      <c r="B59" s="105"/>
      <c r="C59" s="105"/>
      <c r="D59" s="105"/>
    </row>
    <row r="60" spans="1:4" ht="15" customHeight="1">
      <c r="A60" s="9"/>
      <c r="B60" s="105"/>
      <c r="C60" s="105"/>
      <c r="D60" s="105"/>
    </row>
    <row r="61" spans="1:4" ht="15" customHeight="1">
      <c r="A61" s="9"/>
      <c r="B61" s="105"/>
      <c r="C61" s="105"/>
      <c r="D61" s="105"/>
    </row>
    <row r="62" spans="1:4" ht="15" customHeight="1">
      <c r="A62" s="9"/>
      <c r="B62" s="105"/>
      <c r="C62" s="105"/>
      <c r="D62" s="105"/>
    </row>
    <row r="63" spans="1:4" ht="15" customHeight="1">
      <c r="A63" s="9"/>
      <c r="B63" s="105"/>
      <c r="C63" s="105"/>
      <c r="D63" s="105"/>
    </row>
    <row r="64" spans="1:4" ht="15" customHeight="1">
      <c r="A64" s="9"/>
      <c r="B64" s="105"/>
      <c r="C64" s="105"/>
      <c r="D64" s="105"/>
    </row>
    <row r="65" spans="1:4" ht="22.5" customHeight="1">
      <c r="A65" s="9"/>
      <c r="B65" s="105"/>
      <c r="C65" s="105"/>
      <c r="D65" s="105"/>
    </row>
    <row r="66" spans="1:4" ht="15" customHeight="1">
      <c r="A66" s="9"/>
      <c r="B66" s="105"/>
      <c r="C66" s="105"/>
      <c r="D66" s="105"/>
    </row>
    <row r="67" spans="1:4" ht="15" customHeight="1">
      <c r="A67" s="9"/>
      <c r="B67" s="105"/>
      <c r="C67" s="105"/>
      <c r="D67" s="105"/>
    </row>
    <row r="68" spans="1:4" ht="15" customHeight="1">
      <c r="A68" s="9"/>
      <c r="B68" s="105"/>
      <c r="C68" s="105"/>
      <c r="D68" s="105"/>
    </row>
    <row r="69" spans="1:4" ht="15" customHeight="1">
      <c r="A69" s="9"/>
      <c r="B69" s="105"/>
      <c r="C69" s="105"/>
      <c r="D69" s="105"/>
    </row>
    <row r="70" spans="1:4" ht="15" customHeight="1">
      <c r="A70" s="9"/>
      <c r="B70" s="105"/>
      <c r="C70" s="105"/>
      <c r="D70" s="105"/>
    </row>
    <row r="71" spans="1:4" ht="22.5" customHeight="1">
      <c r="A71" s="9"/>
      <c r="B71" s="38"/>
      <c r="C71" s="38"/>
      <c r="D71" s="38"/>
    </row>
    <row r="72" spans="1:4" ht="15" customHeight="1">
      <c r="A72" s="9"/>
      <c r="B72" s="38"/>
      <c r="C72" s="38"/>
      <c r="D72" s="38"/>
    </row>
    <row r="73" spans="1:4" ht="15" customHeight="1">
      <c r="A73" s="9"/>
      <c r="B73" s="38"/>
      <c r="C73" s="38"/>
      <c r="D73" s="38"/>
    </row>
    <row r="74" spans="1:4" ht="15" customHeight="1">
      <c r="A74" s="9"/>
      <c r="B74" s="38"/>
      <c r="C74" s="38"/>
      <c r="D74" s="38"/>
    </row>
    <row r="75" spans="1:4" ht="15" customHeight="1">
      <c r="A75" s="9"/>
      <c r="B75" s="38"/>
      <c r="C75" s="38"/>
      <c r="D75" s="38"/>
    </row>
    <row r="76" spans="1:4" ht="15" customHeight="1">
      <c r="A76" s="9"/>
      <c r="B76" s="38"/>
      <c r="C76" s="38"/>
      <c r="D76" s="38"/>
    </row>
    <row r="77" spans="1:4" ht="22.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1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15" customHeight="1">
      <c r="A82" s="9"/>
      <c r="B82" s="38"/>
      <c r="C82" s="38"/>
      <c r="D82" s="38"/>
    </row>
    <row r="83" spans="1:4" ht="22.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1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15" customHeight="1">
      <c r="A88" s="9"/>
      <c r="B88" s="38"/>
      <c r="C88" s="38"/>
      <c r="D88" s="38"/>
    </row>
    <row r="89" spans="1:4" ht="22.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1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15" customHeight="1">
      <c r="A94" s="9"/>
      <c r="B94" s="38"/>
      <c r="C94" s="38"/>
      <c r="D94" s="38"/>
    </row>
    <row r="95" spans="1:4" ht="22.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1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15" customHeight="1">
      <c r="A100" s="9"/>
      <c r="B100" s="38"/>
      <c r="C100" s="38"/>
      <c r="D100" s="38"/>
    </row>
    <row r="101" spans="1:4" ht="22.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1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15" customHeight="1">
      <c r="A106" s="9"/>
      <c r="B106" s="38"/>
      <c r="C106" s="38"/>
      <c r="D106" s="38"/>
    </row>
    <row r="107" spans="1:4" ht="22.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1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15" customHeight="1">
      <c r="A112" s="9"/>
      <c r="B112" s="38"/>
      <c r="C112" s="38"/>
      <c r="D112" s="38"/>
    </row>
    <row r="113" spans="1:4" ht="22.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1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15" customHeight="1">
      <c r="A118" s="9"/>
      <c r="B118" s="38"/>
      <c r="C118" s="38"/>
      <c r="D118" s="38"/>
    </row>
    <row r="119" spans="1:4" ht="22.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1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15" customHeight="1">
      <c r="A124" s="9"/>
      <c r="B124" s="38"/>
      <c r="C124" s="38"/>
      <c r="D124" s="38"/>
    </row>
    <row r="125" spans="1:4" ht="22.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1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15" customHeight="1">
      <c r="A130" s="9"/>
      <c r="B130" s="38"/>
      <c r="C130" s="38"/>
      <c r="D130" s="38"/>
    </row>
    <row r="131" spans="1:4" ht="22.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1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15" customHeight="1">
      <c r="A136" s="9"/>
      <c r="B136" s="38"/>
      <c r="C136" s="38"/>
      <c r="D136" s="38"/>
    </row>
    <row r="137" spans="1:4" ht="22.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1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15" customHeight="1">
      <c r="A142" s="9"/>
      <c r="B142" s="38"/>
      <c r="C142" s="38"/>
      <c r="D142" s="38"/>
    </row>
    <row r="143" spans="1:4" ht="22.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1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15" customHeight="1">
      <c r="A148" s="9"/>
      <c r="B148" s="38"/>
      <c r="C148" s="38"/>
      <c r="D148" s="38"/>
    </row>
    <row r="149" spans="1:4" ht="22.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1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15" customHeight="1">
      <c r="A154" s="9"/>
      <c r="B154" s="38"/>
      <c r="C154" s="38"/>
      <c r="D154" s="38"/>
    </row>
    <row r="155" spans="1:4" ht="22.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1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15" customHeight="1">
      <c r="A160" s="9"/>
      <c r="B160" s="38"/>
      <c r="C160" s="38"/>
      <c r="D160" s="38"/>
    </row>
    <row r="161" spans="1:4" ht="22.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1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15" customHeight="1">
      <c r="A166" s="9"/>
      <c r="B166" s="38"/>
      <c r="C166" s="38"/>
      <c r="D166" s="38"/>
    </row>
    <row r="167" spans="1:4" ht="22.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1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15" customHeight="1">
      <c r="A172" s="9"/>
      <c r="B172" s="38"/>
      <c r="C172" s="38"/>
      <c r="D172" s="38"/>
    </row>
    <row r="173" spans="1:4" ht="22.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1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15" customHeight="1">
      <c r="A178" s="9"/>
      <c r="B178" s="38"/>
      <c r="C178" s="38"/>
      <c r="D178" s="38"/>
    </row>
    <row r="179" spans="1:4" ht="22.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1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15" customHeight="1">
      <c r="A184" s="9"/>
      <c r="B184" s="38"/>
      <c r="C184" s="38"/>
      <c r="D184" s="38"/>
    </row>
    <row r="185" spans="1:4" ht="22.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1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15" customHeight="1">
      <c r="A190" s="9"/>
      <c r="B190" s="38"/>
      <c r="C190" s="38"/>
      <c r="D190" s="38"/>
    </row>
    <row r="191" spans="1:4" ht="22.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1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15" customHeight="1">
      <c r="A196" s="9"/>
      <c r="B196" s="38"/>
      <c r="C196" s="38"/>
      <c r="D196" s="38"/>
    </row>
    <row r="197" spans="1:4" ht="22.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1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15" customHeight="1">
      <c r="A202" s="9"/>
      <c r="B202" s="38"/>
      <c r="C202" s="38"/>
      <c r="D202" s="38"/>
    </row>
    <row r="203" spans="1:4" ht="22.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1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15" customHeight="1">
      <c r="A208" s="9"/>
      <c r="B208" s="38"/>
      <c r="C208" s="38"/>
      <c r="D208" s="38"/>
    </row>
    <row r="209" spans="1:4" ht="22.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1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15" customHeight="1">
      <c r="A214" s="9"/>
      <c r="B214" s="38"/>
      <c r="C214" s="38"/>
      <c r="D214" s="38"/>
    </row>
    <row r="215" spans="1:4" ht="22.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1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15" customHeight="1">
      <c r="A220" s="9"/>
      <c r="B220" s="38"/>
      <c r="C220" s="38"/>
      <c r="D220" s="38"/>
    </row>
    <row r="221" spans="1:4" ht="22.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1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15" customHeight="1">
      <c r="A226" s="9"/>
      <c r="B226" s="38"/>
      <c r="C226" s="38"/>
      <c r="D226" s="38"/>
    </row>
    <row r="227" spans="1:4" ht="22.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1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15" customHeight="1">
      <c r="A232" s="9"/>
      <c r="B232" s="38"/>
      <c r="C232" s="38"/>
      <c r="D232" s="38"/>
    </row>
    <row r="233" spans="1:4" ht="22.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1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15" customHeight="1">
      <c r="A238" s="9"/>
      <c r="B238" s="38"/>
      <c r="C238" s="38"/>
      <c r="D238" s="38"/>
    </row>
    <row r="239" spans="1:4" ht="22.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1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15" customHeight="1">
      <c r="A244" s="9"/>
      <c r="B244" s="38"/>
      <c r="C244" s="38"/>
      <c r="D244" s="38"/>
    </row>
    <row r="245" spans="1:4" ht="22.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1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15" customHeight="1">
      <c r="A250" s="9"/>
      <c r="B250" s="38"/>
      <c r="C250" s="38"/>
      <c r="D250" s="38"/>
    </row>
    <row r="251" spans="1:4" ht="22.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1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15" customHeight="1">
      <c r="A256" s="9"/>
      <c r="B256" s="38"/>
      <c r="C256" s="38"/>
      <c r="D256" s="38"/>
    </row>
    <row r="257" spans="1:4" ht="22.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1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15" customHeight="1">
      <c r="A262" s="9"/>
      <c r="B262" s="38"/>
      <c r="C262" s="38"/>
      <c r="D262" s="38"/>
    </row>
    <row r="263" spans="1:4" ht="22.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1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15" customHeight="1">
      <c r="A268" s="9"/>
      <c r="B268" s="38"/>
      <c r="C268" s="38"/>
      <c r="D268" s="38"/>
    </row>
    <row r="269" spans="1:4" ht="22.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1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15" customHeight="1">
      <c r="A274" s="9"/>
      <c r="B274" s="38"/>
      <c r="C274" s="38"/>
      <c r="D274" s="38"/>
    </row>
    <row r="275" spans="1:4" ht="22.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1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15" customHeight="1">
      <c r="A280" s="9"/>
      <c r="B280" s="38"/>
      <c r="C280" s="38"/>
      <c r="D280" s="38"/>
    </row>
    <row r="281" spans="1:4" ht="22.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1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15" customHeight="1">
      <c r="A286" s="9"/>
      <c r="B286" s="38"/>
      <c r="C286" s="38"/>
      <c r="D286" s="38"/>
    </row>
    <row r="287" spans="1:4" ht="22.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1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15" customHeight="1">
      <c r="A292" s="9"/>
      <c r="B292" s="38"/>
      <c r="C292" s="38"/>
      <c r="D292" s="38"/>
    </row>
    <row r="293" spans="1:4" ht="22.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1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15" customHeight="1">
      <c r="A298" s="9"/>
      <c r="B298" s="38"/>
      <c r="C298" s="38"/>
      <c r="D298" s="38"/>
    </row>
    <row r="299" spans="1:4" ht="22.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1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15" customHeight="1">
      <c r="A304" s="9"/>
      <c r="B304" s="38"/>
      <c r="C304" s="38"/>
      <c r="D304" s="38"/>
    </row>
    <row r="305" spans="1:4" ht="22.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1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15" customHeight="1">
      <c r="A310" s="9"/>
      <c r="B310" s="38"/>
      <c r="C310" s="38"/>
      <c r="D310" s="38"/>
    </row>
    <row r="311" spans="1:4" ht="22.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1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15" customHeight="1">
      <c r="A316" s="9"/>
      <c r="B316" s="38"/>
      <c r="C316" s="38"/>
      <c r="D316" s="38"/>
    </row>
    <row r="317" spans="1:4" ht="22.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1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15" customHeight="1">
      <c r="A322" s="9"/>
      <c r="B322" s="38"/>
      <c r="C322" s="38"/>
      <c r="D322" s="38"/>
    </row>
    <row r="323" spans="1:4" ht="22.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1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15" customHeight="1">
      <c r="A328" s="9"/>
      <c r="B328" s="38"/>
      <c r="C328" s="38"/>
      <c r="D328" s="38"/>
    </row>
    <row r="329" spans="1:4" ht="22.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1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15" customHeight="1">
      <c r="A334" s="9"/>
      <c r="B334" s="38"/>
      <c r="C334" s="38"/>
      <c r="D334" s="38"/>
    </row>
    <row r="335" spans="1:4" ht="22.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1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15" customHeight="1">
      <c r="A340" s="9"/>
      <c r="B340" s="38"/>
      <c r="C340" s="38"/>
      <c r="D340" s="38"/>
    </row>
    <row r="341" spans="1:4" ht="22.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1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15" customHeight="1">
      <c r="A346" s="9"/>
      <c r="B346" s="38"/>
      <c r="C346" s="38"/>
      <c r="D346" s="38"/>
    </row>
    <row r="347" spans="1:4" ht="22.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1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15" customHeight="1">
      <c r="A352" s="9"/>
      <c r="B352" s="38"/>
      <c r="C352" s="38"/>
      <c r="D352" s="38"/>
    </row>
    <row r="353" spans="1:4" ht="22.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1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15" customHeight="1">
      <c r="A358" s="9"/>
      <c r="B358" s="38"/>
      <c r="C358" s="38"/>
      <c r="D358" s="38"/>
    </row>
    <row r="359" spans="1:4" ht="22.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1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15" customHeight="1">
      <c r="A364" s="9"/>
      <c r="B364" s="38"/>
      <c r="C364" s="38"/>
      <c r="D364" s="38"/>
    </row>
    <row r="365" spans="1:4" ht="22.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1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15" customHeight="1">
      <c r="A370" s="9"/>
      <c r="B370" s="38"/>
      <c r="C370" s="38"/>
      <c r="D370" s="38"/>
    </row>
    <row r="371" spans="1:4" ht="22.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1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15" customHeight="1">
      <c r="A376" s="9"/>
      <c r="B376" s="38"/>
      <c r="C376" s="38"/>
      <c r="D376" s="38"/>
    </row>
    <row r="377" spans="1:4" ht="22.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1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15" customHeight="1">
      <c r="A382" s="9"/>
      <c r="B382" s="38"/>
      <c r="C382" s="38"/>
      <c r="D382" s="38"/>
    </row>
    <row r="383" spans="1:4" ht="22.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1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15" customHeight="1">
      <c r="A388" s="9"/>
      <c r="B388" s="38"/>
      <c r="C388" s="38"/>
      <c r="D388" s="38"/>
    </row>
    <row r="389" spans="1:4" ht="22.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1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15" customHeight="1">
      <c r="A394" s="9"/>
      <c r="B394" s="38"/>
      <c r="C394" s="38"/>
      <c r="D394" s="38"/>
    </row>
    <row r="395" spans="1:4" ht="22.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1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15" customHeight="1">
      <c r="A400" s="9"/>
      <c r="B400" s="38"/>
      <c r="C400" s="38"/>
      <c r="D400" s="38"/>
    </row>
    <row r="401" spans="1:4" ht="22.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1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15" customHeight="1">
      <c r="A406" s="9"/>
      <c r="B406" s="38"/>
      <c r="C406" s="38"/>
      <c r="D406" s="38"/>
    </row>
    <row r="407" spans="1:4" ht="22.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1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15" customHeight="1">
      <c r="A412" s="9"/>
      <c r="B412" s="38"/>
      <c r="C412" s="38"/>
      <c r="D412" s="38"/>
    </row>
    <row r="413" spans="1:4" ht="22.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1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15" customHeight="1">
      <c r="A418" s="9"/>
      <c r="B418" s="38"/>
      <c r="C418" s="38"/>
      <c r="D418" s="38"/>
    </row>
    <row r="419" spans="1:4" ht="22.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1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15" customHeight="1">
      <c r="A424" s="9"/>
      <c r="B424" s="38"/>
      <c r="C424" s="38"/>
      <c r="D424" s="38"/>
    </row>
    <row r="425" spans="1:4" ht="22.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1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15" customHeight="1">
      <c r="A430" s="9"/>
      <c r="B430" s="38"/>
      <c r="C430" s="38"/>
      <c r="D430" s="38"/>
    </row>
    <row r="431" spans="1:4" ht="22.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1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15" customHeight="1">
      <c r="A436" s="9"/>
      <c r="B436" s="38"/>
      <c r="C436" s="38"/>
      <c r="D436" s="38"/>
    </row>
    <row r="437" spans="1:4" ht="22.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1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15" customHeight="1">
      <c r="A442" s="9"/>
      <c r="B442" s="38"/>
      <c r="C442" s="38"/>
      <c r="D442" s="38"/>
    </row>
    <row r="443" spans="1:4" ht="22.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15" customHeight="1">
      <c r="A445" s="9"/>
      <c r="B445" s="38"/>
      <c r="C445" s="38"/>
      <c r="D445" s="38"/>
    </row>
    <row r="446" spans="1:4" ht="15" customHeight="1">
      <c r="A446" s="9"/>
      <c r="B446" s="38"/>
      <c r="C446" s="38"/>
      <c r="D446" s="38"/>
    </row>
    <row r="447" spans="1:4" ht="15" customHeight="1">
      <c r="A447" s="9"/>
      <c r="B447" s="38"/>
      <c r="C447" s="38"/>
      <c r="D447" s="38"/>
    </row>
    <row r="448" spans="1:4" ht="15" customHeight="1">
      <c r="A448" s="9"/>
      <c r="B448" s="38"/>
      <c r="C448" s="38"/>
      <c r="D448" s="38"/>
    </row>
    <row r="449" spans="1:4" ht="22.5" customHeight="1">
      <c r="A449" s="9"/>
      <c r="B449" s="38"/>
      <c r="C449" s="38"/>
      <c r="D449" s="38"/>
    </row>
    <row r="450" spans="1:4" ht="15" customHeight="1">
      <c r="A450" s="9"/>
      <c r="B450" s="38"/>
      <c r="C450" s="38"/>
      <c r="D450" s="38"/>
    </row>
    <row r="451" spans="1:4" ht="15" customHeight="1">
      <c r="A451" s="9"/>
      <c r="B451" s="38"/>
      <c r="C451" s="38"/>
      <c r="D451" s="38"/>
    </row>
    <row r="452" spans="1:4" ht="15" customHeight="1">
      <c r="A452" s="9"/>
      <c r="B452" s="38"/>
      <c r="C452" s="38"/>
      <c r="D452" s="38"/>
    </row>
    <row r="453" spans="1:4" ht="15" customHeight="1">
      <c r="A453" s="9"/>
      <c r="B453" s="38"/>
      <c r="C453" s="38"/>
      <c r="D453" s="38"/>
    </row>
    <row r="454" spans="1:4" ht="15" customHeight="1">
      <c r="A454" s="9"/>
      <c r="B454" s="38"/>
      <c r="C454" s="38"/>
      <c r="D454" s="38"/>
    </row>
    <row r="455" spans="1:4" ht="22.5" customHeight="1">
      <c r="A455" s="9"/>
      <c r="B455" s="38"/>
      <c r="C455" s="38"/>
      <c r="D455" s="38"/>
    </row>
    <row r="456" spans="1:4" ht="15" customHeight="1">
      <c r="A456" s="9"/>
      <c r="B456" s="38"/>
      <c r="C456" s="38"/>
      <c r="D456" s="38"/>
    </row>
    <row r="457" spans="1:4" ht="15" customHeight="1">
      <c r="A457" s="9"/>
      <c r="B457" s="38"/>
      <c r="C457" s="38"/>
      <c r="D457" s="38"/>
    </row>
    <row r="458" spans="1:4" ht="15" customHeight="1">
      <c r="A458" s="9"/>
      <c r="B458" s="38"/>
      <c r="C458" s="38"/>
      <c r="D458" s="38"/>
    </row>
    <row r="459" spans="1:4" ht="15" customHeight="1">
      <c r="A459" s="9"/>
      <c r="B459" s="38"/>
      <c r="C459" s="38"/>
      <c r="D459" s="38"/>
    </row>
    <row r="460" spans="1:4" ht="15" customHeight="1">
      <c r="A460" s="9"/>
      <c r="B460" s="38"/>
      <c r="C460" s="38"/>
      <c r="D460" s="38"/>
    </row>
    <row r="461" spans="1:4" ht="22.5" customHeight="1">
      <c r="A461" s="9"/>
      <c r="B461" s="38"/>
      <c r="C461" s="38"/>
      <c r="D461" s="38"/>
    </row>
    <row r="462" spans="1:4" ht="15" customHeight="1">
      <c r="A462" s="9"/>
      <c r="B462" s="38"/>
      <c r="C462" s="38"/>
      <c r="D462" s="38"/>
    </row>
    <row r="463" spans="1:4" ht="15" customHeight="1">
      <c r="A463" s="9"/>
      <c r="B463" s="38"/>
      <c r="C463" s="38"/>
      <c r="D463" s="38"/>
    </row>
    <row r="464" spans="1:4" ht="15" customHeight="1">
      <c r="A464" s="9"/>
      <c r="B464" s="38"/>
      <c r="C464" s="38"/>
      <c r="D464" s="38"/>
    </row>
    <row r="465" spans="1:4" ht="15" customHeight="1">
      <c r="A465" s="9"/>
      <c r="B465" s="38"/>
      <c r="C465" s="38"/>
      <c r="D465" s="38"/>
    </row>
    <row r="466" spans="1:4" ht="15" customHeight="1">
      <c r="A466" s="9"/>
      <c r="B466" s="38"/>
      <c r="C466" s="38"/>
      <c r="D466" s="38"/>
    </row>
    <row r="467" spans="1:4" ht="22.5" customHeight="1">
      <c r="A467" s="9"/>
      <c r="B467" s="38"/>
      <c r="C467" s="38"/>
      <c r="D467" s="38"/>
    </row>
    <row r="468" spans="1:4" ht="12">
      <c r="A468" s="9"/>
      <c r="B468" s="38"/>
      <c r="C468" s="38"/>
      <c r="D468" s="38"/>
    </row>
  </sheetData>
  <mergeCells count="1">
    <mergeCell ref="A1:D1"/>
  </mergeCells>
  <hyperlinks>
    <hyperlink ref="A3" location="Indice!B6" display="Inicio"/>
    <hyperlink ref="D2" location="'50'!A1" display="(Viene de la página anterior)"/>
    <hyperlink ref="D51" location="'52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451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89" t="s">
        <v>399</v>
      </c>
      <c r="B1" s="389"/>
      <c r="C1" s="389"/>
      <c r="D1" s="389"/>
    </row>
    <row r="2" spans="1:4" s="32" customFormat="1" ht="9.75" customHeight="1">
      <c r="A2" s="9"/>
      <c r="B2" s="20"/>
      <c r="C2" s="20"/>
      <c r="D2" s="354" t="s">
        <v>79</v>
      </c>
    </row>
    <row r="3" spans="1:4" s="5" customFormat="1" ht="30" customHeight="1">
      <c r="A3" s="235" t="s">
        <v>359</v>
      </c>
      <c r="B3" s="347" t="s">
        <v>0</v>
      </c>
      <c r="C3" s="347" t="s">
        <v>1</v>
      </c>
      <c r="D3" s="347" t="s">
        <v>2</v>
      </c>
    </row>
    <row r="4" spans="1:4" ht="12.75" customHeight="1">
      <c r="A4" s="374" t="s">
        <v>265</v>
      </c>
      <c r="B4" s="105">
        <f>C4+D4</f>
        <v>13</v>
      </c>
      <c r="C4" s="355">
        <v>3</v>
      </c>
      <c r="D4" s="355">
        <v>10</v>
      </c>
    </row>
    <row r="5" spans="1:4" ht="12.75" customHeight="1">
      <c r="A5" s="126" t="s">
        <v>425</v>
      </c>
      <c r="B5" s="105">
        <f>C5+D5</f>
        <v>6</v>
      </c>
      <c r="C5" s="105">
        <v>0</v>
      </c>
      <c r="D5" s="105">
        <v>6</v>
      </c>
    </row>
    <row r="6" spans="1:4" ht="12.75" customHeight="1">
      <c r="A6" s="126" t="s">
        <v>292</v>
      </c>
      <c r="B6" s="78">
        <f>C6+D6</f>
        <v>3</v>
      </c>
      <c r="C6" s="105">
        <v>1</v>
      </c>
      <c r="D6" s="105">
        <v>2</v>
      </c>
    </row>
    <row r="7" spans="1:4" ht="12.75" customHeight="1">
      <c r="A7" s="126" t="s">
        <v>266</v>
      </c>
      <c r="B7" s="78">
        <f>C7+D7</f>
        <v>2</v>
      </c>
      <c r="C7" s="105">
        <v>1</v>
      </c>
      <c r="D7" s="105">
        <v>1</v>
      </c>
    </row>
    <row r="8" spans="1:4" ht="12.75" customHeight="1">
      <c r="A8" s="126" t="s">
        <v>209</v>
      </c>
      <c r="B8" s="78">
        <f>C8+D8</f>
        <v>18</v>
      </c>
      <c r="C8" s="105">
        <v>10</v>
      </c>
      <c r="D8" s="105">
        <v>8</v>
      </c>
    </row>
    <row r="9" spans="1:4" ht="12.75" customHeight="1">
      <c r="A9" s="126" t="s">
        <v>289</v>
      </c>
      <c r="B9" s="105">
        <f>C9+D9</f>
        <v>2</v>
      </c>
      <c r="C9" s="105">
        <v>2</v>
      </c>
      <c r="D9" s="105">
        <v>0</v>
      </c>
    </row>
    <row r="10" spans="1:4" ht="12.75" customHeight="1">
      <c r="A10" s="126" t="s">
        <v>267</v>
      </c>
      <c r="B10" s="105">
        <f>C10+D10</f>
        <v>3</v>
      </c>
      <c r="C10" s="105">
        <v>0</v>
      </c>
      <c r="D10" s="105">
        <v>3</v>
      </c>
    </row>
    <row r="11" spans="1:4" ht="12.75" customHeight="1">
      <c r="A11" s="358" t="s">
        <v>360</v>
      </c>
      <c r="B11" s="105">
        <f>C11+D11</f>
        <v>8</v>
      </c>
      <c r="C11" s="105">
        <v>6</v>
      </c>
      <c r="D11" s="105">
        <v>2</v>
      </c>
    </row>
    <row r="12" spans="1:4" ht="12.75" customHeight="1">
      <c r="A12" s="126" t="s">
        <v>208</v>
      </c>
      <c r="B12" s="105">
        <f>C12+D12</f>
        <v>780</v>
      </c>
      <c r="C12" s="105">
        <v>675</v>
      </c>
      <c r="D12" s="105">
        <v>105</v>
      </c>
    </row>
    <row r="13" spans="1:4" ht="12.75" customHeight="1">
      <c r="A13" s="126" t="s">
        <v>207</v>
      </c>
      <c r="B13" s="105">
        <f>C13+D13</f>
        <v>11</v>
      </c>
      <c r="C13" s="105">
        <v>7</v>
      </c>
      <c r="D13" s="105">
        <v>4</v>
      </c>
    </row>
    <row r="14" spans="1:4" ht="12.75" customHeight="1">
      <c r="A14" s="126" t="s">
        <v>206</v>
      </c>
      <c r="B14" s="105">
        <f>C14+D14</f>
        <v>37</v>
      </c>
      <c r="C14" s="105">
        <v>27</v>
      </c>
      <c r="D14" s="105">
        <v>10</v>
      </c>
    </row>
    <row r="15" spans="1:4" ht="12.75" customHeight="1">
      <c r="A15" s="126" t="s">
        <v>275</v>
      </c>
      <c r="B15" s="105">
        <f>C15+D15</f>
        <v>2</v>
      </c>
      <c r="C15" s="105">
        <v>2</v>
      </c>
      <c r="D15" s="105">
        <v>0</v>
      </c>
    </row>
    <row r="16" spans="1:4" ht="12.75" customHeight="1">
      <c r="A16" s="126" t="s">
        <v>394</v>
      </c>
      <c r="B16" s="105">
        <f>C16+D16</f>
        <v>5</v>
      </c>
      <c r="C16" s="105">
        <v>1</v>
      </c>
      <c r="D16" s="105">
        <v>4</v>
      </c>
    </row>
    <row r="17" spans="1:4" ht="12.75" customHeight="1">
      <c r="A17" s="126" t="s">
        <v>268</v>
      </c>
      <c r="B17" s="105">
        <f>C17+D17</f>
        <v>12</v>
      </c>
      <c r="C17" s="105">
        <v>0</v>
      </c>
      <c r="D17" s="105">
        <v>12</v>
      </c>
    </row>
    <row r="18" spans="1:5" s="10" customFormat="1" ht="12.75" customHeight="1">
      <c r="A18" s="126" t="s">
        <v>290</v>
      </c>
      <c r="B18" s="105">
        <f>C18+D18</f>
        <v>27</v>
      </c>
      <c r="C18" s="105">
        <v>18</v>
      </c>
      <c r="D18" s="105">
        <v>9</v>
      </c>
      <c r="E18"/>
    </row>
    <row r="19" spans="1:5" ht="12.75" customHeight="1">
      <c r="A19" s="126" t="s">
        <v>269</v>
      </c>
      <c r="B19" s="105">
        <f>C19+D19</f>
        <v>14</v>
      </c>
      <c r="C19" s="105">
        <v>6</v>
      </c>
      <c r="D19" s="105">
        <v>8</v>
      </c>
      <c r="E19" s="10"/>
    </row>
    <row r="20" spans="1:4" ht="15" customHeight="1">
      <c r="A20" s="126" t="s">
        <v>291</v>
      </c>
      <c r="B20" s="105">
        <f>C20+D20</f>
        <v>5</v>
      </c>
      <c r="C20" s="105">
        <v>2</v>
      </c>
      <c r="D20" s="105">
        <v>3</v>
      </c>
    </row>
    <row r="21" spans="1:4" ht="12.75" customHeight="1">
      <c r="A21" s="9" t="s">
        <v>217</v>
      </c>
      <c r="B21" s="350">
        <f>C21+D21</f>
        <v>41</v>
      </c>
      <c r="C21" s="350">
        <f>SUM(C22:C29)</f>
        <v>18</v>
      </c>
      <c r="D21" s="350">
        <f>SUM(D22:D29)</f>
        <v>23</v>
      </c>
    </row>
    <row r="22" spans="1:4" ht="12.75" customHeight="1">
      <c r="A22" s="126" t="s">
        <v>218</v>
      </c>
      <c r="B22" s="105">
        <f>C22+D22</f>
        <v>10</v>
      </c>
      <c r="C22" s="105">
        <v>4</v>
      </c>
      <c r="D22" s="105">
        <v>6</v>
      </c>
    </row>
    <row r="23" spans="1:4" ht="12.75" customHeight="1">
      <c r="A23" s="126" t="s">
        <v>395</v>
      </c>
      <c r="B23" s="105">
        <f>C23+D23</f>
        <v>2</v>
      </c>
      <c r="C23" s="105">
        <v>0</v>
      </c>
      <c r="D23" s="105">
        <v>2</v>
      </c>
    </row>
    <row r="24" spans="1:5" s="10" customFormat="1" ht="12.75" customHeight="1">
      <c r="A24" s="126" t="s">
        <v>270</v>
      </c>
      <c r="B24" s="105">
        <f>C24+D24</f>
        <v>6</v>
      </c>
      <c r="C24" s="105">
        <v>2</v>
      </c>
      <c r="D24" s="105">
        <v>4</v>
      </c>
      <c r="E24"/>
    </row>
    <row r="25" spans="1:5" ht="12.75" customHeight="1">
      <c r="A25" s="126" t="s">
        <v>271</v>
      </c>
      <c r="B25" s="105">
        <f>C25+D25</f>
        <v>4</v>
      </c>
      <c r="C25" s="105">
        <v>2</v>
      </c>
      <c r="D25" s="105">
        <v>2</v>
      </c>
      <c r="E25" s="10"/>
    </row>
    <row r="26" spans="1:4" ht="12.75" customHeight="1">
      <c r="A26" s="356" t="s">
        <v>276</v>
      </c>
      <c r="B26" s="105">
        <f>C26+D26</f>
        <v>6</v>
      </c>
      <c r="C26" s="114">
        <v>2</v>
      </c>
      <c r="D26" s="105">
        <v>4</v>
      </c>
    </row>
    <row r="27" spans="1:4" ht="12.75" customHeight="1">
      <c r="A27" s="126" t="s">
        <v>272</v>
      </c>
      <c r="B27" s="105">
        <f>C27+D27</f>
        <v>9</v>
      </c>
      <c r="C27" s="105">
        <v>7</v>
      </c>
      <c r="D27" s="105">
        <v>2</v>
      </c>
    </row>
    <row r="28" spans="1:4" ht="12.75" customHeight="1">
      <c r="A28" s="126" t="s">
        <v>431</v>
      </c>
      <c r="B28" s="105">
        <f>C28+D28</f>
        <v>1</v>
      </c>
      <c r="C28" s="105">
        <v>0</v>
      </c>
      <c r="D28" s="105">
        <v>1</v>
      </c>
    </row>
    <row r="29" spans="1:4" ht="12.75" customHeight="1">
      <c r="A29" s="126" t="s">
        <v>219</v>
      </c>
      <c r="B29" s="105">
        <f>C29+D29</f>
        <v>3</v>
      </c>
      <c r="C29" s="105">
        <v>1</v>
      </c>
      <c r="D29" s="105">
        <v>2</v>
      </c>
    </row>
    <row r="30" spans="1:4" ht="15" customHeight="1">
      <c r="A30" s="56" t="s">
        <v>220</v>
      </c>
      <c r="B30" s="357">
        <f>C30+D30</f>
        <v>42</v>
      </c>
      <c r="C30" s="357">
        <v>24</v>
      </c>
      <c r="D30" s="357">
        <v>18</v>
      </c>
    </row>
    <row r="31" spans="1:4" ht="15" customHeight="1">
      <c r="A31" s="9"/>
      <c r="B31" s="105"/>
      <c r="C31" s="105"/>
      <c r="D31" s="105"/>
    </row>
    <row r="32" spans="1:4" ht="15" customHeight="1">
      <c r="A32" s="9"/>
      <c r="B32" s="105"/>
      <c r="C32" s="105"/>
      <c r="D32" s="105"/>
    </row>
    <row r="33" spans="1:4" ht="15" customHeight="1">
      <c r="A33" s="9"/>
      <c r="B33" s="105"/>
      <c r="C33" s="105"/>
      <c r="D33" s="105"/>
    </row>
    <row r="34" spans="1:4" ht="15" customHeight="1">
      <c r="A34" s="9"/>
      <c r="B34" s="105"/>
      <c r="C34" s="105"/>
      <c r="D34" s="105"/>
    </row>
    <row r="35" spans="1:4" ht="15" customHeight="1">
      <c r="A35" s="9"/>
      <c r="B35" s="105"/>
      <c r="C35" s="105"/>
      <c r="D35" s="105"/>
    </row>
    <row r="36" spans="1:4" ht="15" customHeight="1">
      <c r="A36" s="9"/>
      <c r="B36" s="105"/>
      <c r="C36" s="105"/>
      <c r="D36" s="105"/>
    </row>
    <row r="37" spans="1:4" ht="15" customHeight="1">
      <c r="A37" s="9"/>
      <c r="B37" s="105"/>
      <c r="C37" s="105"/>
      <c r="D37" s="105"/>
    </row>
    <row r="38" spans="1:5" ht="15" customHeight="1">
      <c r="A38" s="9"/>
      <c r="B38" s="105"/>
      <c r="C38" s="105"/>
      <c r="D38" s="105"/>
      <c r="E38" s="17"/>
    </row>
    <row r="39" spans="1:5" ht="15" customHeight="1">
      <c r="A39" s="9"/>
      <c r="B39" s="105"/>
      <c r="C39" s="105"/>
      <c r="D39" s="105"/>
      <c r="E39" s="17"/>
    </row>
    <row r="40" spans="1:5" ht="15" customHeight="1">
      <c r="A40" s="9"/>
      <c r="B40" s="105"/>
      <c r="C40" s="105"/>
      <c r="D40" s="105"/>
      <c r="E40" s="17"/>
    </row>
    <row r="41" spans="1:5" ht="15" customHeight="1">
      <c r="A41" s="9"/>
      <c r="B41" s="105"/>
      <c r="C41" s="105"/>
      <c r="D41" s="105"/>
      <c r="E41" s="17"/>
    </row>
    <row r="42" spans="1:5" ht="15" customHeight="1">
      <c r="A42" s="9"/>
      <c r="B42" s="105"/>
      <c r="C42" s="105"/>
      <c r="D42" s="105"/>
      <c r="E42" s="17"/>
    </row>
    <row r="43" spans="1:5" ht="22.5" customHeight="1">
      <c r="A43" s="9"/>
      <c r="B43" s="105"/>
      <c r="C43" s="105"/>
      <c r="D43" s="105"/>
      <c r="E43" s="17"/>
    </row>
    <row r="44" spans="1:5" ht="15" customHeight="1">
      <c r="A44" s="9"/>
      <c r="B44" s="105"/>
      <c r="C44" s="105"/>
      <c r="D44" s="105"/>
      <c r="E44" s="17"/>
    </row>
    <row r="45" spans="1:5" ht="15" customHeight="1">
      <c r="A45" s="9"/>
      <c r="B45" s="105"/>
      <c r="C45" s="105"/>
      <c r="D45" s="105"/>
      <c r="E45" s="17"/>
    </row>
    <row r="46" spans="1:5" ht="15" customHeight="1">
      <c r="A46" s="9"/>
      <c r="B46" s="105"/>
      <c r="C46" s="105"/>
      <c r="D46" s="105"/>
      <c r="E46" s="17"/>
    </row>
    <row r="47" spans="1:5" ht="15" customHeight="1">
      <c r="A47" s="9"/>
      <c r="B47" s="105"/>
      <c r="C47" s="105"/>
      <c r="D47" s="105"/>
      <c r="E47" s="17"/>
    </row>
    <row r="48" spans="1:4" ht="15" customHeight="1">
      <c r="A48" s="9"/>
      <c r="B48" s="105"/>
      <c r="C48" s="105"/>
      <c r="D48" s="105"/>
    </row>
    <row r="49" spans="1:4" ht="22.5" customHeight="1">
      <c r="A49" s="9"/>
      <c r="B49" s="105"/>
      <c r="C49" s="105"/>
      <c r="D49" s="105"/>
    </row>
    <row r="50" spans="1:4" ht="15" customHeight="1">
      <c r="A50" s="9"/>
      <c r="B50" s="105"/>
      <c r="C50" s="105"/>
      <c r="D50" s="105"/>
    </row>
    <row r="51" spans="1:4" ht="15" customHeight="1">
      <c r="A51" s="9"/>
      <c r="B51" s="105"/>
      <c r="C51" s="105"/>
      <c r="D51" s="105"/>
    </row>
    <row r="52" spans="1:4" ht="15" customHeight="1">
      <c r="A52" s="9"/>
      <c r="B52" s="105"/>
      <c r="C52" s="105"/>
      <c r="D52" s="105"/>
    </row>
    <row r="53" spans="1:4" ht="15" customHeight="1">
      <c r="A53" s="9"/>
      <c r="B53" s="105"/>
      <c r="C53" s="105"/>
      <c r="D53" s="105"/>
    </row>
    <row r="54" spans="1:4" ht="15" customHeight="1">
      <c r="A54" s="9"/>
      <c r="B54" s="38"/>
      <c r="C54" s="38"/>
      <c r="D54" s="38"/>
    </row>
    <row r="55" spans="1:4" ht="22.5" customHeight="1">
      <c r="A55" s="9"/>
      <c r="B55" s="38"/>
      <c r="C55" s="38"/>
      <c r="D55" s="38"/>
    </row>
    <row r="56" spans="1:4" ht="15" customHeight="1">
      <c r="A56" s="9"/>
      <c r="B56" s="38"/>
      <c r="C56" s="38"/>
      <c r="D56" s="38"/>
    </row>
    <row r="57" spans="1:4" ht="15" customHeight="1">
      <c r="A57" s="9"/>
      <c r="B57" s="38"/>
      <c r="C57" s="38"/>
      <c r="D57" s="38"/>
    </row>
    <row r="58" spans="1:4" ht="15" customHeight="1">
      <c r="A58" s="9"/>
      <c r="B58" s="38"/>
      <c r="C58" s="38"/>
      <c r="D58" s="38"/>
    </row>
    <row r="59" spans="1:4" ht="15" customHeight="1">
      <c r="A59" s="9"/>
      <c r="B59" s="38"/>
      <c r="C59" s="38"/>
      <c r="D59" s="38"/>
    </row>
    <row r="60" spans="1:4" ht="15" customHeight="1">
      <c r="A60" s="9"/>
      <c r="B60" s="38"/>
      <c r="C60" s="38"/>
      <c r="D60" s="38"/>
    </row>
    <row r="61" spans="1:4" ht="22.5" customHeight="1">
      <c r="A61" s="9"/>
      <c r="B61" s="38"/>
      <c r="C61" s="38"/>
      <c r="D61" s="38"/>
    </row>
    <row r="62" spans="1:4" ht="15" customHeight="1">
      <c r="A62" s="9"/>
      <c r="B62" s="38"/>
      <c r="C62" s="38"/>
      <c r="D62" s="38"/>
    </row>
    <row r="63" spans="1:4" ht="15" customHeight="1">
      <c r="A63" s="9"/>
      <c r="B63" s="38"/>
      <c r="C63" s="38"/>
      <c r="D63" s="38"/>
    </row>
    <row r="64" spans="1:4" ht="15" customHeight="1">
      <c r="A64" s="9"/>
      <c r="B64" s="38"/>
      <c r="C64" s="38"/>
      <c r="D64" s="38"/>
    </row>
    <row r="65" spans="1:4" ht="15" customHeight="1">
      <c r="A65" s="9"/>
      <c r="B65" s="38"/>
      <c r="C65" s="38"/>
      <c r="D65" s="38"/>
    </row>
    <row r="66" spans="1:4" ht="15" customHeight="1">
      <c r="A66" s="9"/>
      <c r="B66" s="38"/>
      <c r="C66" s="38"/>
      <c r="D66" s="38"/>
    </row>
    <row r="67" spans="1:4" ht="22.5" customHeight="1">
      <c r="A67" s="9"/>
      <c r="B67" s="38"/>
      <c r="C67" s="38"/>
      <c r="D67" s="38"/>
    </row>
    <row r="68" spans="1:4" ht="15" customHeight="1">
      <c r="A68" s="9"/>
      <c r="B68" s="38"/>
      <c r="C68" s="38"/>
      <c r="D68" s="38"/>
    </row>
    <row r="69" spans="1:4" ht="15" customHeight="1">
      <c r="A69" s="9"/>
      <c r="B69" s="38"/>
      <c r="C69" s="38"/>
      <c r="D69" s="38"/>
    </row>
    <row r="70" spans="1:4" ht="15" customHeight="1">
      <c r="A70" s="9"/>
      <c r="B70" s="38"/>
      <c r="C70" s="38"/>
      <c r="D70" s="38"/>
    </row>
    <row r="71" spans="1:4" ht="15" customHeight="1">
      <c r="A71" s="9"/>
      <c r="B71" s="38"/>
      <c r="C71" s="38"/>
      <c r="D71" s="38"/>
    </row>
    <row r="72" spans="1:4" ht="15" customHeight="1">
      <c r="A72" s="9"/>
      <c r="B72" s="38"/>
      <c r="C72" s="38"/>
      <c r="D72" s="38"/>
    </row>
    <row r="73" spans="1:4" ht="22.5" customHeight="1">
      <c r="A73" s="9"/>
      <c r="B73" s="38"/>
      <c r="C73" s="38"/>
      <c r="D73" s="38"/>
    </row>
    <row r="74" spans="1:4" ht="15" customHeight="1">
      <c r="A74" s="9"/>
      <c r="B74" s="38"/>
      <c r="C74" s="38"/>
      <c r="D74" s="38"/>
    </row>
    <row r="75" spans="1:4" ht="15" customHeight="1">
      <c r="A75" s="9"/>
      <c r="B75" s="38"/>
      <c r="C75" s="38"/>
      <c r="D75" s="38"/>
    </row>
    <row r="76" spans="1:4" ht="15" customHeight="1">
      <c r="A76" s="9"/>
      <c r="B76" s="38"/>
      <c r="C76" s="38"/>
      <c r="D76" s="38"/>
    </row>
    <row r="77" spans="1:4" ht="1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22.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15" customHeight="1">
      <c r="A82" s="9"/>
      <c r="B82" s="38"/>
      <c r="C82" s="38"/>
      <c r="D82" s="38"/>
    </row>
    <row r="83" spans="1:4" ht="1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22.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15" customHeight="1">
      <c r="A88" s="9"/>
      <c r="B88" s="38"/>
      <c r="C88" s="38"/>
      <c r="D88" s="38"/>
    </row>
    <row r="89" spans="1:4" ht="1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22.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15" customHeight="1">
      <c r="A94" s="9"/>
      <c r="B94" s="38"/>
      <c r="C94" s="38"/>
      <c r="D94" s="38"/>
    </row>
    <row r="95" spans="1:4" ht="1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22.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15" customHeight="1">
      <c r="A100" s="9"/>
      <c r="B100" s="38"/>
      <c r="C100" s="38"/>
      <c r="D100" s="38"/>
    </row>
    <row r="101" spans="1:4" ht="1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22.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15" customHeight="1">
      <c r="A106" s="9"/>
      <c r="B106" s="38"/>
      <c r="C106" s="38"/>
      <c r="D106" s="38"/>
    </row>
    <row r="107" spans="1:4" ht="1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22.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15" customHeight="1">
      <c r="A112" s="9"/>
      <c r="B112" s="38"/>
      <c r="C112" s="38"/>
      <c r="D112" s="38"/>
    </row>
    <row r="113" spans="1:4" ht="1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22.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15" customHeight="1">
      <c r="A118" s="9"/>
      <c r="B118" s="38"/>
      <c r="C118" s="38"/>
      <c r="D118" s="38"/>
    </row>
    <row r="119" spans="1:4" ht="1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22.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15" customHeight="1">
      <c r="A124" s="9"/>
      <c r="B124" s="38"/>
      <c r="C124" s="38"/>
      <c r="D124" s="38"/>
    </row>
    <row r="125" spans="1:4" ht="1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22.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15" customHeight="1">
      <c r="A130" s="9"/>
      <c r="B130" s="38"/>
      <c r="C130" s="38"/>
      <c r="D130" s="38"/>
    </row>
    <row r="131" spans="1:4" ht="1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22.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15" customHeight="1">
      <c r="A136" s="9"/>
      <c r="B136" s="38"/>
      <c r="C136" s="38"/>
      <c r="D136" s="38"/>
    </row>
    <row r="137" spans="1:4" ht="1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22.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15" customHeight="1">
      <c r="A142" s="9"/>
      <c r="B142" s="38"/>
      <c r="C142" s="38"/>
      <c r="D142" s="38"/>
    </row>
    <row r="143" spans="1:4" ht="1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22.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15" customHeight="1">
      <c r="A148" s="9"/>
      <c r="B148" s="38"/>
      <c r="C148" s="38"/>
      <c r="D148" s="38"/>
    </row>
    <row r="149" spans="1:4" ht="1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22.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15" customHeight="1">
      <c r="A154" s="9"/>
      <c r="B154" s="38"/>
      <c r="C154" s="38"/>
      <c r="D154" s="38"/>
    </row>
    <row r="155" spans="1:4" ht="1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22.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15" customHeight="1">
      <c r="A160" s="9"/>
      <c r="B160" s="38"/>
      <c r="C160" s="38"/>
      <c r="D160" s="38"/>
    </row>
    <row r="161" spans="1:4" ht="1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22.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15" customHeight="1">
      <c r="A166" s="9"/>
      <c r="B166" s="38"/>
      <c r="C166" s="38"/>
      <c r="D166" s="38"/>
    </row>
    <row r="167" spans="1:4" ht="1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22.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15" customHeight="1">
      <c r="A172" s="9"/>
      <c r="B172" s="38"/>
      <c r="C172" s="38"/>
      <c r="D172" s="38"/>
    </row>
    <row r="173" spans="1:4" ht="1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22.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15" customHeight="1">
      <c r="A178" s="9"/>
      <c r="B178" s="38"/>
      <c r="C178" s="38"/>
      <c r="D178" s="38"/>
    </row>
    <row r="179" spans="1:4" ht="1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22.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15" customHeight="1">
      <c r="A184" s="9"/>
      <c r="B184" s="38"/>
      <c r="C184" s="38"/>
      <c r="D184" s="38"/>
    </row>
    <row r="185" spans="1:4" ht="1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22.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15" customHeight="1">
      <c r="A190" s="9"/>
      <c r="B190" s="38"/>
      <c r="C190" s="38"/>
      <c r="D190" s="38"/>
    </row>
    <row r="191" spans="1:4" ht="1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22.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15" customHeight="1">
      <c r="A196" s="9"/>
      <c r="B196" s="38"/>
      <c r="C196" s="38"/>
      <c r="D196" s="38"/>
    </row>
    <row r="197" spans="1:4" ht="1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22.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15" customHeight="1">
      <c r="A202" s="9"/>
      <c r="B202" s="38"/>
      <c r="C202" s="38"/>
      <c r="D202" s="38"/>
    </row>
    <row r="203" spans="1:4" ht="1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22.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15" customHeight="1">
      <c r="A208" s="9"/>
      <c r="B208" s="38"/>
      <c r="C208" s="38"/>
      <c r="D208" s="38"/>
    </row>
    <row r="209" spans="1:4" ht="1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22.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15" customHeight="1">
      <c r="A214" s="9"/>
      <c r="B214" s="38"/>
      <c r="C214" s="38"/>
      <c r="D214" s="38"/>
    </row>
    <row r="215" spans="1:4" ht="1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22.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15" customHeight="1">
      <c r="A220" s="9"/>
      <c r="B220" s="38"/>
      <c r="C220" s="38"/>
      <c r="D220" s="38"/>
    </row>
    <row r="221" spans="1:4" ht="1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22.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15" customHeight="1">
      <c r="A226" s="9"/>
      <c r="B226" s="38"/>
      <c r="C226" s="38"/>
      <c r="D226" s="38"/>
    </row>
    <row r="227" spans="1:4" ht="1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22.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15" customHeight="1">
      <c r="A232" s="9"/>
      <c r="B232" s="38"/>
      <c r="C232" s="38"/>
      <c r="D232" s="38"/>
    </row>
    <row r="233" spans="1:4" ht="1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22.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15" customHeight="1">
      <c r="A238" s="9"/>
      <c r="B238" s="38"/>
      <c r="C238" s="38"/>
      <c r="D238" s="38"/>
    </row>
    <row r="239" spans="1:4" ht="1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22.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15" customHeight="1">
      <c r="A244" s="9"/>
      <c r="B244" s="38"/>
      <c r="C244" s="38"/>
      <c r="D244" s="38"/>
    </row>
    <row r="245" spans="1:4" ht="1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22.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15" customHeight="1">
      <c r="A250" s="9"/>
      <c r="B250" s="38"/>
      <c r="C250" s="38"/>
      <c r="D250" s="38"/>
    </row>
    <row r="251" spans="1:4" ht="1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22.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15" customHeight="1">
      <c r="A256" s="9"/>
      <c r="B256" s="38"/>
      <c r="C256" s="38"/>
      <c r="D256" s="38"/>
    </row>
    <row r="257" spans="1:4" ht="1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22.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15" customHeight="1">
      <c r="A262" s="9"/>
      <c r="B262" s="38"/>
      <c r="C262" s="38"/>
      <c r="D262" s="38"/>
    </row>
    <row r="263" spans="1:4" ht="1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22.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15" customHeight="1">
      <c r="A268" s="9"/>
      <c r="B268" s="38"/>
      <c r="C268" s="38"/>
      <c r="D268" s="38"/>
    </row>
    <row r="269" spans="1:4" ht="1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22.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15" customHeight="1">
      <c r="A274" s="9"/>
      <c r="B274" s="38"/>
      <c r="C274" s="38"/>
      <c r="D274" s="38"/>
    </row>
    <row r="275" spans="1:4" ht="1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22.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15" customHeight="1">
      <c r="A280" s="9"/>
      <c r="B280" s="38"/>
      <c r="C280" s="38"/>
      <c r="D280" s="38"/>
    </row>
    <row r="281" spans="1:4" ht="1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22.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15" customHeight="1">
      <c r="A286" s="9"/>
      <c r="B286" s="38"/>
      <c r="C286" s="38"/>
      <c r="D286" s="38"/>
    </row>
    <row r="287" spans="1:4" ht="1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22.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15" customHeight="1">
      <c r="A292" s="9"/>
      <c r="B292" s="38"/>
      <c r="C292" s="38"/>
      <c r="D292" s="38"/>
    </row>
    <row r="293" spans="1:4" ht="1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22.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15" customHeight="1">
      <c r="A298" s="9"/>
      <c r="B298" s="38"/>
      <c r="C298" s="38"/>
      <c r="D298" s="38"/>
    </row>
    <row r="299" spans="1:4" ht="1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22.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15" customHeight="1">
      <c r="A304" s="9"/>
      <c r="B304" s="38"/>
      <c r="C304" s="38"/>
      <c r="D304" s="38"/>
    </row>
    <row r="305" spans="1:4" ht="1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22.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15" customHeight="1">
      <c r="A310" s="9"/>
      <c r="B310" s="38"/>
      <c r="C310" s="38"/>
      <c r="D310" s="38"/>
    </row>
    <row r="311" spans="1:4" ht="1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22.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15" customHeight="1">
      <c r="A316" s="9"/>
      <c r="B316" s="38"/>
      <c r="C316" s="38"/>
      <c r="D316" s="38"/>
    </row>
    <row r="317" spans="1:4" ht="1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22.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15" customHeight="1">
      <c r="A322" s="9"/>
      <c r="B322" s="38"/>
      <c r="C322" s="38"/>
      <c r="D322" s="38"/>
    </row>
    <row r="323" spans="1:4" ht="1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22.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15" customHeight="1">
      <c r="A328" s="9"/>
      <c r="B328" s="38"/>
      <c r="C328" s="38"/>
      <c r="D328" s="38"/>
    </row>
    <row r="329" spans="1:4" ht="1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22.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15" customHeight="1">
      <c r="A334" s="9"/>
      <c r="B334" s="38"/>
      <c r="C334" s="38"/>
      <c r="D334" s="38"/>
    </row>
    <row r="335" spans="1:4" ht="1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22.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15" customHeight="1">
      <c r="A340" s="9"/>
      <c r="B340" s="38"/>
      <c r="C340" s="38"/>
      <c r="D340" s="38"/>
    </row>
    <row r="341" spans="1:4" ht="1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22.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15" customHeight="1">
      <c r="A346" s="9"/>
      <c r="B346" s="38"/>
      <c r="C346" s="38"/>
      <c r="D346" s="38"/>
    </row>
    <row r="347" spans="1:4" ht="1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22.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15" customHeight="1">
      <c r="A352" s="9"/>
      <c r="B352" s="38"/>
      <c r="C352" s="38"/>
      <c r="D352" s="38"/>
    </row>
    <row r="353" spans="1:4" ht="1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22.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15" customHeight="1">
      <c r="A358" s="9"/>
      <c r="B358" s="38"/>
      <c r="C358" s="38"/>
      <c r="D358" s="38"/>
    </row>
    <row r="359" spans="1:4" ht="1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22.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15" customHeight="1">
      <c r="A364" s="9"/>
      <c r="B364" s="38"/>
      <c r="C364" s="38"/>
      <c r="D364" s="38"/>
    </row>
    <row r="365" spans="1:4" ht="1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22.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15" customHeight="1">
      <c r="A370" s="9"/>
      <c r="B370" s="38"/>
      <c r="C370" s="38"/>
      <c r="D370" s="38"/>
    </row>
    <row r="371" spans="1:4" ht="1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22.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15" customHeight="1">
      <c r="A376" s="9"/>
      <c r="B376" s="38"/>
      <c r="C376" s="38"/>
      <c r="D376" s="38"/>
    </row>
    <row r="377" spans="1:4" ht="1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22.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15" customHeight="1">
      <c r="A382" s="9"/>
      <c r="B382" s="38"/>
      <c r="C382" s="38"/>
      <c r="D382" s="38"/>
    </row>
    <row r="383" spans="1:4" ht="1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22.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15" customHeight="1">
      <c r="A388" s="9"/>
      <c r="B388" s="38"/>
      <c r="C388" s="38"/>
      <c r="D388" s="38"/>
    </row>
    <row r="389" spans="1:4" ht="1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22.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15" customHeight="1">
      <c r="A394" s="9"/>
      <c r="B394" s="38"/>
      <c r="C394" s="38"/>
      <c r="D394" s="38"/>
    </row>
    <row r="395" spans="1:4" ht="1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22.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15" customHeight="1">
      <c r="A400" s="9"/>
      <c r="B400" s="38"/>
      <c r="C400" s="38"/>
      <c r="D400" s="38"/>
    </row>
    <row r="401" spans="1:4" ht="1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22.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15" customHeight="1">
      <c r="A406" s="9"/>
      <c r="B406" s="38"/>
      <c r="C406" s="38"/>
      <c r="D406" s="38"/>
    </row>
    <row r="407" spans="1:4" ht="1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22.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15" customHeight="1">
      <c r="A412" s="9"/>
      <c r="B412" s="38"/>
      <c r="C412" s="38"/>
      <c r="D412" s="38"/>
    </row>
    <row r="413" spans="1:4" ht="1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22.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15" customHeight="1">
      <c r="A418" s="9"/>
      <c r="B418" s="38"/>
      <c r="C418" s="38"/>
      <c r="D418" s="38"/>
    </row>
    <row r="419" spans="1:4" ht="1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22.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15" customHeight="1">
      <c r="A424" s="9"/>
      <c r="B424" s="38"/>
      <c r="C424" s="38"/>
      <c r="D424" s="38"/>
    </row>
    <row r="425" spans="1:4" ht="1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22.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15" customHeight="1">
      <c r="A430" s="9"/>
      <c r="B430" s="38"/>
      <c r="C430" s="38"/>
      <c r="D430" s="38"/>
    </row>
    <row r="431" spans="1:4" ht="1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22.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15" customHeight="1">
      <c r="A436" s="9"/>
      <c r="B436" s="38"/>
      <c r="C436" s="38"/>
      <c r="D436" s="38"/>
    </row>
    <row r="437" spans="1:4" ht="1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22.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15" customHeight="1">
      <c r="A442" s="9"/>
      <c r="B442" s="38"/>
      <c r="C442" s="38"/>
      <c r="D442" s="38"/>
    </row>
    <row r="443" spans="1:4" ht="1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22.5" customHeight="1">
      <c r="A445" s="9"/>
      <c r="B445" s="38"/>
      <c r="C445" s="38"/>
      <c r="D445" s="38"/>
    </row>
    <row r="446" spans="1:4" ht="12">
      <c r="A446" s="9"/>
      <c r="B446" s="38"/>
      <c r="C446" s="38"/>
      <c r="D446" s="38"/>
    </row>
    <row r="447" spans="1:4" ht="12">
      <c r="A447" s="9"/>
      <c r="B447" s="38"/>
      <c r="C447" s="38"/>
      <c r="D447" s="38"/>
    </row>
    <row r="448" spans="1:4" ht="12">
      <c r="A448" s="9"/>
      <c r="B448" s="38"/>
      <c r="C448" s="38"/>
      <c r="D448" s="38"/>
    </row>
    <row r="449" spans="1:4" ht="12">
      <c r="A449" s="9"/>
      <c r="B449" s="38"/>
      <c r="C449" s="38"/>
      <c r="D449" s="38"/>
    </row>
    <row r="450" spans="1:4" ht="12">
      <c r="A450" s="9"/>
      <c r="B450" s="38"/>
      <c r="C450" s="38"/>
      <c r="D450" s="38"/>
    </row>
    <row r="451" spans="1:4" ht="12">
      <c r="A451" s="9"/>
      <c r="B451" s="38"/>
      <c r="C451" s="38"/>
      <c r="D451" s="38"/>
    </row>
  </sheetData>
  <mergeCells count="1">
    <mergeCell ref="A1:D1"/>
  </mergeCells>
  <hyperlinks>
    <hyperlink ref="A3" location="Indice!B6" display="Inicio"/>
    <hyperlink ref="D2" location="'51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workbookViewId="0" topLeftCell="A1">
      <selection activeCell="A1" sqref="A1:D1"/>
    </sheetView>
  </sheetViews>
  <sheetFormatPr defaultColWidth="12" defaultRowHeight="11.25"/>
  <cols>
    <col min="1" max="1" width="32.66015625" style="0" bestFit="1" customWidth="1"/>
    <col min="2" max="4" width="11.33203125" style="0" customWidth="1"/>
    <col min="5" max="6" width="12" style="17" customWidth="1"/>
    <col min="7" max="7" width="27.5" style="197" bestFit="1" customWidth="1"/>
    <col min="8" max="8" width="10" style="197" bestFit="1" customWidth="1"/>
    <col min="9" max="10" width="7.5" style="197" bestFit="1" customWidth="1"/>
    <col min="11" max="11" width="12" style="197" customWidth="1"/>
    <col min="12" max="14" width="12" style="242" customWidth="1"/>
    <col min="15" max="16384" width="12" style="17" customWidth="1"/>
  </cols>
  <sheetData>
    <row r="1" spans="1:14" s="129" customFormat="1" ht="39.75" customHeight="1">
      <c r="A1" s="396" t="s">
        <v>399</v>
      </c>
      <c r="B1" s="396"/>
      <c r="C1" s="396"/>
      <c r="D1" s="396"/>
      <c r="G1" s="236"/>
      <c r="H1" s="236"/>
      <c r="I1" s="236"/>
      <c r="J1" s="236"/>
      <c r="K1" s="236"/>
      <c r="L1" s="275"/>
      <c r="M1" s="275"/>
      <c r="N1" s="275"/>
    </row>
    <row r="2" spans="1:14" s="32" customFormat="1" ht="18" customHeight="1">
      <c r="A2" s="56" t="s">
        <v>26</v>
      </c>
      <c r="B2" s="57"/>
      <c r="C2" s="57"/>
      <c r="D2" s="57"/>
      <c r="E2" s="1"/>
      <c r="G2" s="448"/>
      <c r="H2" s="448"/>
      <c r="I2" s="448"/>
      <c r="J2" s="448"/>
      <c r="K2" s="448"/>
      <c r="L2" s="257"/>
      <c r="M2" s="257"/>
      <c r="N2" s="257"/>
    </row>
    <row r="3" spans="1:14" s="93" customFormat="1" ht="30" customHeight="1">
      <c r="A3" s="235" t="s">
        <v>359</v>
      </c>
      <c r="B3" s="98" t="s">
        <v>0</v>
      </c>
      <c r="C3" s="98" t="s">
        <v>1</v>
      </c>
      <c r="D3" s="98" t="s">
        <v>2</v>
      </c>
      <c r="G3" s="199"/>
      <c r="H3" s="199"/>
      <c r="I3" s="199"/>
      <c r="J3" s="199"/>
      <c r="K3" s="199"/>
      <c r="L3" s="276"/>
      <c r="M3" s="276"/>
      <c r="N3" s="276"/>
    </row>
    <row r="4" spans="1:14" s="9" customFormat="1" ht="15" customHeight="1">
      <c r="A4" s="377" t="s">
        <v>6</v>
      </c>
      <c r="B4" s="130">
        <v>100</v>
      </c>
      <c r="C4" s="130">
        <v>100</v>
      </c>
      <c r="D4" s="140">
        <v>100</v>
      </c>
      <c r="E4" s="141"/>
      <c r="G4" s="450" t="s">
        <v>6</v>
      </c>
      <c r="H4" s="451">
        <v>124404</v>
      </c>
      <c r="I4" s="451">
        <v>68695</v>
      </c>
      <c r="J4" s="451">
        <v>55709</v>
      </c>
      <c r="K4" s="198"/>
      <c r="L4" s="258"/>
      <c r="M4" s="258"/>
      <c r="N4" s="258"/>
    </row>
    <row r="5" spans="1:10" ht="13.5" customHeight="1">
      <c r="A5" s="80" t="s">
        <v>233</v>
      </c>
      <c r="B5" s="82">
        <f aca="true" t="shared" si="0" ref="B5:B16">H5/H$4*100</f>
        <v>50.47988810649176</v>
      </c>
      <c r="C5" s="82">
        <f aca="true" t="shared" si="1" ref="C5:C16">I5/I$4*100</f>
        <v>49.80711842201034</v>
      </c>
      <c r="D5" s="82">
        <f aca="true" t="shared" si="2" ref="D5:D16">J5/J$4*100</f>
        <v>51.30948320738121</v>
      </c>
      <c r="E5" s="82"/>
      <c r="G5" s="199" t="s">
        <v>371</v>
      </c>
      <c r="H5" s="444">
        <v>62799</v>
      </c>
      <c r="I5" s="444">
        <v>34215</v>
      </c>
      <c r="J5" s="444">
        <v>28584</v>
      </c>
    </row>
    <row r="6" spans="1:10" ht="13.5" customHeight="1">
      <c r="A6" s="126" t="s">
        <v>335</v>
      </c>
      <c r="B6" s="132">
        <f t="shared" si="0"/>
        <v>12.70296775023311</v>
      </c>
      <c r="C6" s="132">
        <f t="shared" si="1"/>
        <v>13.118858723342312</v>
      </c>
      <c r="D6" s="132">
        <f t="shared" si="2"/>
        <v>12.190130858568633</v>
      </c>
      <c r="E6" s="132"/>
      <c r="G6" s="442" t="s">
        <v>335</v>
      </c>
      <c r="H6" s="437">
        <v>15803</v>
      </c>
      <c r="I6" s="437">
        <v>9012</v>
      </c>
      <c r="J6" s="437">
        <v>6791</v>
      </c>
    </row>
    <row r="7" spans="1:10" ht="13.5" customHeight="1">
      <c r="A7" s="126" t="s">
        <v>231</v>
      </c>
      <c r="B7" s="132">
        <f t="shared" si="0"/>
        <v>37.77692035625864</v>
      </c>
      <c r="C7" s="132">
        <f t="shared" si="1"/>
        <v>36.68825969866803</v>
      </c>
      <c r="D7" s="132">
        <f t="shared" si="2"/>
        <v>39.11935234881258</v>
      </c>
      <c r="E7" s="132"/>
      <c r="G7" s="449" t="s">
        <v>375</v>
      </c>
      <c r="H7" s="437">
        <v>46996</v>
      </c>
      <c r="I7" s="437">
        <v>25203</v>
      </c>
      <c r="J7" s="437">
        <v>21793</v>
      </c>
    </row>
    <row r="8" spans="1:14" ht="13.5" customHeight="1">
      <c r="A8" s="80" t="s">
        <v>234</v>
      </c>
      <c r="B8" s="82">
        <f t="shared" si="0"/>
        <v>20.250956560882287</v>
      </c>
      <c r="C8" s="82">
        <f t="shared" si="1"/>
        <v>26.103792124608777</v>
      </c>
      <c r="D8" s="82">
        <f t="shared" si="2"/>
        <v>13.03380064262507</v>
      </c>
      <c r="E8" s="82"/>
      <c r="G8" s="198" t="s">
        <v>380</v>
      </c>
      <c r="H8" s="444">
        <v>25193</v>
      </c>
      <c r="I8" s="444">
        <v>17932</v>
      </c>
      <c r="J8" s="197">
        <v>7261</v>
      </c>
      <c r="N8" s="17"/>
    </row>
    <row r="9" spans="1:14" ht="13.5" customHeight="1">
      <c r="A9" s="126" t="s">
        <v>164</v>
      </c>
      <c r="B9" s="132">
        <f t="shared" si="0"/>
        <v>12.335616218128035</v>
      </c>
      <c r="C9" s="132">
        <f t="shared" si="1"/>
        <v>15.686731203144333</v>
      </c>
      <c r="D9" s="132">
        <f t="shared" si="2"/>
        <v>8.203342368378538</v>
      </c>
      <c r="E9" s="132"/>
      <c r="G9" s="445" t="s">
        <v>164</v>
      </c>
      <c r="H9" s="437">
        <v>15346</v>
      </c>
      <c r="I9" s="437">
        <v>10776</v>
      </c>
      <c r="J9" s="197">
        <v>4570</v>
      </c>
      <c r="N9" s="17"/>
    </row>
    <row r="10" spans="1:14" ht="13.5" customHeight="1">
      <c r="A10" s="126" t="s">
        <v>232</v>
      </c>
      <c r="B10" s="132">
        <f t="shared" si="0"/>
        <v>7.915340342754253</v>
      </c>
      <c r="C10" s="132">
        <f t="shared" si="1"/>
        <v>10.417060921464444</v>
      </c>
      <c r="D10" s="132">
        <f t="shared" si="2"/>
        <v>4.830458274246531</v>
      </c>
      <c r="E10" s="132"/>
      <c r="G10" s="445" t="s">
        <v>381</v>
      </c>
      <c r="H10" s="437">
        <v>9847</v>
      </c>
      <c r="I10" s="437">
        <v>7156</v>
      </c>
      <c r="J10" s="197">
        <v>2691</v>
      </c>
      <c r="N10" s="17"/>
    </row>
    <row r="11" spans="1:10" ht="13.5" customHeight="1">
      <c r="A11" s="80" t="s">
        <v>235</v>
      </c>
      <c r="B11" s="82">
        <f t="shared" si="0"/>
        <v>26.291759107424202</v>
      </c>
      <c r="C11" s="82">
        <f t="shared" si="1"/>
        <v>20.802096222432493</v>
      </c>
      <c r="D11" s="82">
        <f t="shared" si="2"/>
        <v>33.06108528244987</v>
      </c>
      <c r="E11" s="82"/>
      <c r="G11" s="198" t="s">
        <v>388</v>
      </c>
      <c r="H11" s="444">
        <v>32708</v>
      </c>
      <c r="I11" s="444">
        <v>14290</v>
      </c>
      <c r="J11" s="444">
        <v>18418</v>
      </c>
    </row>
    <row r="12" spans="1:10" ht="13.5" customHeight="1">
      <c r="A12" s="126" t="s">
        <v>189</v>
      </c>
      <c r="B12" s="132">
        <f t="shared" si="0"/>
        <v>0.27732227259573644</v>
      </c>
      <c r="C12" s="132">
        <f t="shared" si="1"/>
        <v>0.31880049494140766</v>
      </c>
      <c r="D12" s="132">
        <f t="shared" si="2"/>
        <v>0.22617530381087436</v>
      </c>
      <c r="E12" s="132"/>
      <c r="G12" s="445" t="s">
        <v>189</v>
      </c>
      <c r="H12" s="437">
        <v>345</v>
      </c>
      <c r="I12" s="437">
        <v>219</v>
      </c>
      <c r="J12" s="437">
        <v>126</v>
      </c>
    </row>
    <row r="13" spans="1:10" ht="13.5" customHeight="1">
      <c r="A13" s="126" t="s">
        <v>192</v>
      </c>
      <c r="B13" s="132">
        <f t="shared" si="0"/>
        <v>26.014436834828462</v>
      </c>
      <c r="C13" s="132">
        <f t="shared" si="1"/>
        <v>20.483295727491083</v>
      </c>
      <c r="D13" s="132">
        <f t="shared" si="2"/>
        <v>32.834909978639</v>
      </c>
      <c r="E13" s="132"/>
      <c r="G13" s="445" t="s">
        <v>192</v>
      </c>
      <c r="H13" s="437">
        <v>32363</v>
      </c>
      <c r="I13" s="437">
        <v>14071</v>
      </c>
      <c r="J13" s="437">
        <v>18292</v>
      </c>
    </row>
    <row r="14" spans="1:10" ht="13.5" customHeight="1">
      <c r="A14" s="80" t="s">
        <v>236</v>
      </c>
      <c r="B14" s="82">
        <f t="shared" si="0"/>
        <v>2.910678113243947</v>
      </c>
      <c r="C14" s="82">
        <f t="shared" si="1"/>
        <v>3.225853410000728</v>
      </c>
      <c r="D14" s="82">
        <f t="shared" si="2"/>
        <v>2.522034141700623</v>
      </c>
      <c r="E14" s="82"/>
      <c r="G14" s="199" t="s">
        <v>392</v>
      </c>
      <c r="H14" s="197">
        <v>3621</v>
      </c>
      <c r="I14" s="197">
        <v>2216</v>
      </c>
      <c r="J14" s="197">
        <v>1405</v>
      </c>
    </row>
    <row r="15" spans="1:13" ht="13.5" customHeight="1">
      <c r="A15" s="80" t="s">
        <v>237</v>
      </c>
      <c r="B15" s="82">
        <f t="shared" si="0"/>
        <v>0.03295713964181216</v>
      </c>
      <c r="C15" s="82">
        <f t="shared" si="1"/>
        <v>0.026202780406143097</v>
      </c>
      <c r="D15" s="82">
        <f t="shared" si="2"/>
        <v>0.04128596815595326</v>
      </c>
      <c r="E15" s="82"/>
      <c r="G15" s="198" t="s">
        <v>217</v>
      </c>
      <c r="H15" s="444">
        <v>41</v>
      </c>
      <c r="I15" s="444">
        <v>18</v>
      </c>
      <c r="J15" s="444">
        <v>23</v>
      </c>
      <c r="M15" s="277"/>
    </row>
    <row r="16" spans="1:13" ht="13.5" customHeight="1">
      <c r="A16" s="134" t="s">
        <v>226</v>
      </c>
      <c r="B16" s="135">
        <f t="shared" si="0"/>
        <v>0.0337609723160027</v>
      </c>
      <c r="C16" s="135">
        <f t="shared" si="1"/>
        <v>0.034937040541524134</v>
      </c>
      <c r="D16" s="135">
        <f t="shared" si="2"/>
        <v>0.032310757687267766</v>
      </c>
      <c r="E16" s="82"/>
      <c r="G16" s="198" t="s">
        <v>220</v>
      </c>
      <c r="H16" s="444">
        <v>42</v>
      </c>
      <c r="I16" s="444">
        <v>24</v>
      </c>
      <c r="J16" s="444">
        <v>18</v>
      </c>
      <c r="M16" s="277"/>
    </row>
    <row r="17" spans="1:9" ht="19.5" customHeight="1">
      <c r="A17" s="9"/>
      <c r="B17" s="132"/>
      <c r="C17" s="132"/>
      <c r="D17" s="132"/>
      <c r="E17" s="132"/>
      <c r="H17" s="449"/>
      <c r="I17" s="449"/>
    </row>
    <row r="18" spans="1:14" s="129" customFormat="1" ht="39.75" customHeight="1">
      <c r="A18" s="396" t="s">
        <v>399</v>
      </c>
      <c r="B18" s="396"/>
      <c r="C18" s="396"/>
      <c r="D18" s="396"/>
      <c r="G18" s="197"/>
      <c r="H18" s="198"/>
      <c r="I18" s="198"/>
      <c r="J18" s="198"/>
      <c r="K18" s="236"/>
      <c r="L18" s="275"/>
      <c r="M18" s="275"/>
      <c r="N18" s="275"/>
    </row>
    <row r="19" spans="1:4" ht="18" customHeight="1">
      <c r="A19" s="56" t="s">
        <v>40</v>
      </c>
      <c r="B19" s="110"/>
      <c r="C19" s="110"/>
      <c r="D19" s="110"/>
    </row>
    <row r="20" spans="1:14" s="93" customFormat="1" ht="30" customHeight="1">
      <c r="A20" s="235" t="s">
        <v>359</v>
      </c>
      <c r="B20" s="98" t="s">
        <v>0</v>
      </c>
      <c r="C20" s="98" t="s">
        <v>1</v>
      </c>
      <c r="D20" s="98" t="s">
        <v>2</v>
      </c>
      <c r="G20" s="449"/>
      <c r="H20" s="197"/>
      <c r="I20" s="197"/>
      <c r="J20" s="197"/>
      <c r="K20" s="199"/>
      <c r="L20" s="276"/>
      <c r="M20" s="276"/>
      <c r="N20" s="276"/>
    </row>
    <row r="21" spans="1:14" s="9" customFormat="1" ht="15" customHeight="1">
      <c r="A21" s="125" t="s">
        <v>6</v>
      </c>
      <c r="B21" s="136">
        <v>100</v>
      </c>
      <c r="C21" s="137">
        <f aca="true" t="shared" si="3" ref="C21:C33">I4/$H4*100</f>
        <v>55.219285553519185</v>
      </c>
      <c r="D21" s="142">
        <f aca="true" t="shared" si="4" ref="D21:D33">J4/$H4*100</f>
        <v>44.780714446480815</v>
      </c>
      <c r="E21" s="141"/>
      <c r="G21" s="198"/>
      <c r="H21" s="197"/>
      <c r="I21" s="197"/>
      <c r="J21" s="197"/>
      <c r="K21" s="198"/>
      <c r="L21" s="258"/>
      <c r="M21" s="258"/>
      <c r="N21" s="258"/>
    </row>
    <row r="22" spans="1:14" ht="13.5" customHeight="1">
      <c r="A22" s="80" t="s">
        <v>233</v>
      </c>
      <c r="B22" s="90">
        <v>100</v>
      </c>
      <c r="C22" s="82">
        <f t="shared" si="3"/>
        <v>54.48335164572684</v>
      </c>
      <c r="D22" s="82">
        <f t="shared" si="4"/>
        <v>45.51664835427316</v>
      </c>
      <c r="E22" s="82"/>
      <c r="M22" s="17"/>
      <c r="N22" s="17"/>
    </row>
    <row r="23" spans="1:14" ht="13.5" customHeight="1">
      <c r="A23" s="126" t="s">
        <v>335</v>
      </c>
      <c r="B23" s="65">
        <v>100</v>
      </c>
      <c r="C23" s="132">
        <f t="shared" si="3"/>
        <v>57.027146744289055</v>
      </c>
      <c r="D23" s="132">
        <f t="shared" si="4"/>
        <v>42.972853255710945</v>
      </c>
      <c r="E23" s="132"/>
      <c r="M23" s="17"/>
      <c r="N23" s="17"/>
    </row>
    <row r="24" spans="1:14" ht="13.5" customHeight="1">
      <c r="A24" s="126" t="s">
        <v>231</v>
      </c>
      <c r="B24" s="65">
        <v>100</v>
      </c>
      <c r="C24" s="132">
        <f t="shared" si="3"/>
        <v>53.62796833773087</v>
      </c>
      <c r="D24" s="132">
        <f t="shared" si="4"/>
        <v>46.37203166226913</v>
      </c>
      <c r="E24" s="132"/>
      <c r="M24" s="17"/>
      <c r="N24" s="17"/>
    </row>
    <row r="25" spans="1:14" ht="13.5" customHeight="1">
      <c r="A25" s="80" t="s">
        <v>234</v>
      </c>
      <c r="B25" s="90">
        <v>100</v>
      </c>
      <c r="C25" s="82">
        <f t="shared" si="3"/>
        <v>71.1785019648315</v>
      </c>
      <c r="D25" s="82">
        <f t="shared" si="4"/>
        <v>28.821498035168496</v>
      </c>
      <c r="E25" s="82"/>
      <c r="M25" s="17"/>
      <c r="N25" s="17"/>
    </row>
    <row r="26" spans="1:14" ht="13.5" customHeight="1">
      <c r="A26" s="126" t="s">
        <v>164</v>
      </c>
      <c r="B26" s="65">
        <v>100</v>
      </c>
      <c r="C26" s="132">
        <f t="shared" si="3"/>
        <v>70.22025283461488</v>
      </c>
      <c r="D26" s="132">
        <f t="shared" si="4"/>
        <v>29.779747165385118</v>
      </c>
      <c r="E26" s="132"/>
      <c r="M26" s="17"/>
      <c r="N26" s="17"/>
    </row>
    <row r="27" spans="1:14" ht="13.5" customHeight="1">
      <c r="A27" s="126" t="s">
        <v>232</v>
      </c>
      <c r="B27" s="65">
        <v>100</v>
      </c>
      <c r="C27" s="132">
        <f t="shared" si="3"/>
        <v>72.6718797603331</v>
      </c>
      <c r="D27" s="132">
        <f t="shared" si="4"/>
        <v>27.3281202396669</v>
      </c>
      <c r="E27" s="132"/>
      <c r="M27" s="17"/>
      <c r="N27" s="17"/>
    </row>
    <row r="28" spans="1:14" ht="13.5" customHeight="1">
      <c r="A28" s="80" t="s">
        <v>235</v>
      </c>
      <c r="B28" s="90">
        <v>100</v>
      </c>
      <c r="C28" s="82">
        <f t="shared" si="3"/>
        <v>43.68961721902898</v>
      </c>
      <c r="D28" s="82">
        <f t="shared" si="4"/>
        <v>56.31038278097101</v>
      </c>
      <c r="E28" s="82"/>
      <c r="M28" s="17"/>
      <c r="N28" s="17"/>
    </row>
    <row r="29" spans="1:5" ht="13.5" customHeight="1">
      <c r="A29" s="126" t="s">
        <v>189</v>
      </c>
      <c r="B29" s="65">
        <v>100</v>
      </c>
      <c r="C29" s="132">
        <f t="shared" si="3"/>
        <v>63.47826086956522</v>
      </c>
      <c r="D29" s="132">
        <f t="shared" si="4"/>
        <v>36.52173913043478</v>
      </c>
      <c r="E29" s="132"/>
    </row>
    <row r="30" spans="1:5" ht="13.5" customHeight="1">
      <c r="A30" s="126" t="s">
        <v>192</v>
      </c>
      <c r="B30" s="65">
        <v>100</v>
      </c>
      <c r="C30" s="132">
        <f t="shared" si="3"/>
        <v>43.47866390631276</v>
      </c>
      <c r="D30" s="132">
        <f t="shared" si="4"/>
        <v>56.52133609368724</v>
      </c>
      <c r="E30" s="132"/>
    </row>
    <row r="31" spans="1:5" ht="13.5" customHeight="1">
      <c r="A31" s="80" t="s">
        <v>236</v>
      </c>
      <c r="B31" s="90">
        <v>100</v>
      </c>
      <c r="C31" s="82">
        <f t="shared" si="3"/>
        <v>61.1985639326153</v>
      </c>
      <c r="D31" s="82">
        <f t="shared" si="4"/>
        <v>38.8014360673847</v>
      </c>
      <c r="E31" s="82"/>
    </row>
    <row r="32" spans="1:13" ht="13.5" customHeight="1">
      <c r="A32" s="80" t="s">
        <v>237</v>
      </c>
      <c r="B32" s="90">
        <v>100</v>
      </c>
      <c r="C32" s="82">
        <f t="shared" si="3"/>
        <v>43.90243902439025</v>
      </c>
      <c r="D32" s="82">
        <f t="shared" si="4"/>
        <v>56.09756097560976</v>
      </c>
      <c r="E32" s="82"/>
      <c r="H32" s="442" t="s">
        <v>238</v>
      </c>
      <c r="I32" s="446">
        <f>H5/H4</f>
        <v>0.5047988810649175</v>
      </c>
      <c r="J32" s="447"/>
      <c r="M32" s="277"/>
    </row>
    <row r="33" spans="1:13" ht="13.5" customHeight="1">
      <c r="A33" s="134" t="s">
        <v>226</v>
      </c>
      <c r="B33" s="138">
        <v>100</v>
      </c>
      <c r="C33" s="135">
        <f t="shared" si="3"/>
        <v>57.14285714285714</v>
      </c>
      <c r="D33" s="135">
        <f t="shared" si="4"/>
        <v>42.857142857142854</v>
      </c>
      <c r="E33" s="82"/>
      <c r="H33" s="442" t="s">
        <v>239</v>
      </c>
      <c r="I33" s="446">
        <f>H8/H4</f>
        <v>0.20250956560882286</v>
      </c>
      <c r="J33" s="447"/>
      <c r="M33" s="277"/>
    </row>
    <row r="34" spans="1:10" ht="25.5" customHeight="1">
      <c r="A34" s="9"/>
      <c r="B34" s="105"/>
      <c r="C34" s="105"/>
      <c r="D34" s="105"/>
      <c r="H34" s="442" t="s">
        <v>240</v>
      </c>
      <c r="I34" s="446">
        <f>H11/H4</f>
        <v>0.262917591074242</v>
      </c>
      <c r="J34" s="447"/>
    </row>
    <row r="35" spans="1:12" ht="13.5" customHeight="1">
      <c r="A35" s="9"/>
      <c r="B35" s="105"/>
      <c r="C35" s="105"/>
      <c r="D35" s="105"/>
      <c r="H35" s="442" t="s">
        <v>241</v>
      </c>
      <c r="I35" s="446">
        <f>H14/H4</f>
        <v>0.02910678113243947</v>
      </c>
      <c r="J35" s="447"/>
      <c r="K35" s="443"/>
      <c r="L35" s="277"/>
    </row>
    <row r="36" spans="1:12" ht="13.5" customHeight="1">
      <c r="A36" s="9"/>
      <c r="B36" s="105"/>
      <c r="C36" s="105"/>
      <c r="D36" s="105"/>
      <c r="G36" s="200"/>
      <c r="H36" s="442" t="s">
        <v>225</v>
      </c>
      <c r="I36" s="446">
        <f>H15/H4</f>
        <v>0.0003295713964181216</v>
      </c>
      <c r="J36" s="447"/>
      <c r="K36" s="443"/>
      <c r="L36" s="258"/>
    </row>
    <row r="37" spans="1:12" ht="13.5" customHeight="1">
      <c r="A37" s="9"/>
      <c r="B37" s="105"/>
      <c r="C37" s="105"/>
      <c r="D37" s="105"/>
      <c r="H37" s="442" t="s">
        <v>293</v>
      </c>
      <c r="I37" s="446">
        <f>H16/H4</f>
        <v>0.00033760972316002703</v>
      </c>
      <c r="K37" s="443"/>
      <c r="L37" s="258"/>
    </row>
    <row r="38" spans="1:12" ht="13.5" customHeight="1">
      <c r="A38" s="9"/>
      <c r="B38" s="105"/>
      <c r="C38" s="105"/>
      <c r="D38" s="105"/>
      <c r="K38" s="443"/>
      <c r="L38" s="276"/>
    </row>
    <row r="39" spans="1:11" ht="13.5" customHeight="1">
      <c r="A39" s="9"/>
      <c r="B39" s="105"/>
      <c r="C39" s="105"/>
      <c r="D39" s="105"/>
      <c r="K39" s="443"/>
    </row>
    <row r="40" spans="1:11" ht="13.5" customHeight="1">
      <c r="A40" s="17"/>
      <c r="B40" s="38"/>
      <c r="C40" s="38"/>
      <c r="D40" s="38"/>
      <c r="K40" s="443"/>
    </row>
    <row r="41" spans="2:11" ht="13.5" customHeight="1">
      <c r="B41" s="17"/>
      <c r="C41" s="17"/>
      <c r="D41" s="17"/>
      <c r="K41" s="443"/>
    </row>
    <row r="42" ht="13.5" customHeight="1">
      <c r="K42" s="443"/>
    </row>
    <row r="43" ht="11.25">
      <c r="K43" s="443"/>
    </row>
    <row r="44" ht="11.25">
      <c r="K44" s="443"/>
    </row>
    <row r="45" ht="11.25">
      <c r="K45" s="443"/>
    </row>
    <row r="46" ht="11.25">
      <c r="K46" s="443"/>
    </row>
    <row r="47" ht="11.25">
      <c r="K47" s="443"/>
    </row>
    <row r="48" ht="11.25">
      <c r="K48" s="443"/>
    </row>
  </sheetData>
  <mergeCells count="2">
    <mergeCell ref="A1:D1"/>
    <mergeCell ref="A18:D18"/>
  </mergeCells>
  <hyperlinks>
    <hyperlink ref="A3" location="Indice!B6" display="Inicio"/>
    <hyperlink ref="A20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8.83203125" style="144" bestFit="1" customWidth="1"/>
    <col min="12" max="12" width="7.66015625" style="144" bestFit="1" customWidth="1"/>
    <col min="13" max="13" width="6.83203125" style="144" bestFit="1" customWidth="1"/>
    <col min="14" max="15" width="12" style="144" customWidth="1"/>
  </cols>
  <sheetData>
    <row r="1" spans="1:13" s="2" customFormat="1" ht="39.75" customHeight="1">
      <c r="A1" s="383" t="s">
        <v>421</v>
      </c>
      <c r="B1" s="384"/>
      <c r="C1" s="384"/>
      <c r="D1" s="384"/>
      <c r="E1" s="384"/>
      <c r="F1" s="384"/>
      <c r="G1" s="384"/>
      <c r="J1" s="143"/>
      <c r="K1" s="143"/>
      <c r="L1" s="143"/>
      <c r="M1" s="143"/>
    </row>
    <row r="2" spans="1:13" s="5" customFormat="1" ht="36" customHeight="1">
      <c r="A2" s="235" t="s">
        <v>359</v>
      </c>
      <c r="B2" s="382" t="s">
        <v>0</v>
      </c>
      <c r="C2" s="382"/>
      <c r="D2" s="382" t="s">
        <v>1</v>
      </c>
      <c r="E2" s="382"/>
      <c r="F2" s="382" t="s">
        <v>2</v>
      </c>
      <c r="G2" s="382" t="s">
        <v>3</v>
      </c>
      <c r="H2" s="4"/>
      <c r="I2" s="4"/>
      <c r="J2" s="127"/>
      <c r="K2" s="127"/>
      <c r="L2" s="127"/>
      <c r="M2" s="127"/>
    </row>
    <row r="3" spans="1:11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154"/>
      <c r="I3" s="128"/>
      <c r="J3" s="128"/>
      <c r="K3" s="128"/>
    </row>
    <row r="4" spans="1:9" s="13" customFormat="1" ht="15" customHeight="1">
      <c r="A4" s="11" t="s">
        <v>6</v>
      </c>
      <c r="B4" s="12">
        <f>D4+F4</f>
        <v>140673</v>
      </c>
      <c r="C4" s="12">
        <f aca="true" t="shared" si="0" ref="C4:C23">B4/$B$4*100</f>
        <v>100</v>
      </c>
      <c r="D4" s="12">
        <f>SUM(D5:D23)</f>
        <v>66674</v>
      </c>
      <c r="E4" s="12">
        <f aca="true" t="shared" si="1" ref="E4:E23">D4/$D$4*100</f>
        <v>100</v>
      </c>
      <c r="F4" s="12">
        <f>SUM(F5:F23)</f>
        <v>73999</v>
      </c>
      <c r="G4" s="12">
        <f aca="true" t="shared" si="2" ref="G4:G23">F4/$F$4*100</f>
        <v>100</v>
      </c>
      <c r="H4" s="159"/>
      <c r="I4" s="29"/>
    </row>
    <row r="5" spans="1:15" ht="15" customHeight="1">
      <c r="A5" s="14" t="s">
        <v>7</v>
      </c>
      <c r="B5" s="18">
        <f>D5+F5</f>
        <v>1142</v>
      </c>
      <c r="C5" s="16">
        <f t="shared" si="0"/>
        <v>0.8118117904644104</v>
      </c>
      <c r="D5" s="15">
        <v>588</v>
      </c>
      <c r="E5" s="16">
        <f t="shared" si="1"/>
        <v>0.8819029906710262</v>
      </c>
      <c r="F5" s="15">
        <v>554</v>
      </c>
      <c r="G5" s="16">
        <f t="shared" si="2"/>
        <v>0.7486587656589954</v>
      </c>
      <c r="H5" s="160"/>
      <c r="J5"/>
      <c r="K5"/>
      <c r="L5"/>
      <c r="M5"/>
      <c r="N5"/>
      <c r="O5"/>
    </row>
    <row r="6" spans="1:15" ht="15" customHeight="1">
      <c r="A6" s="14" t="s">
        <v>8</v>
      </c>
      <c r="B6" s="18">
        <f aca="true" t="shared" si="3" ref="B6:B23">D6+F6</f>
        <v>1633</v>
      </c>
      <c r="C6" s="16">
        <f t="shared" si="0"/>
        <v>1.1608482082560263</v>
      </c>
      <c r="D6" s="15">
        <v>853</v>
      </c>
      <c r="E6" s="16">
        <f t="shared" si="1"/>
        <v>1.279359270480247</v>
      </c>
      <c r="F6" s="15">
        <v>780</v>
      </c>
      <c r="G6" s="16">
        <f t="shared" si="2"/>
        <v>1.0540682982202463</v>
      </c>
      <c r="H6" s="160"/>
      <c r="J6"/>
      <c r="K6"/>
      <c r="L6"/>
      <c r="M6"/>
      <c r="N6"/>
      <c r="O6"/>
    </row>
    <row r="7" spans="1:15" ht="15" customHeight="1">
      <c r="A7" s="14" t="s">
        <v>9</v>
      </c>
      <c r="B7" s="18">
        <f t="shared" si="3"/>
        <v>2136</v>
      </c>
      <c r="C7" s="16">
        <f t="shared" si="0"/>
        <v>1.5184150476637308</v>
      </c>
      <c r="D7" s="15">
        <v>1115</v>
      </c>
      <c r="E7" s="16">
        <f t="shared" si="1"/>
        <v>1.672316045235024</v>
      </c>
      <c r="F7" s="15">
        <v>1021</v>
      </c>
      <c r="G7" s="16">
        <f t="shared" si="2"/>
        <v>1.3797483749780401</v>
      </c>
      <c r="H7" s="160"/>
      <c r="J7"/>
      <c r="K7"/>
      <c r="L7"/>
      <c r="M7"/>
      <c r="N7"/>
      <c r="O7"/>
    </row>
    <row r="8" spans="1:15" ht="15" customHeight="1">
      <c r="A8" s="14" t="s">
        <v>10</v>
      </c>
      <c r="B8" s="18">
        <f t="shared" si="3"/>
        <v>2735</v>
      </c>
      <c r="C8" s="16">
        <f t="shared" si="0"/>
        <v>1.944225260000142</v>
      </c>
      <c r="D8" s="15">
        <v>1383</v>
      </c>
      <c r="E8" s="16">
        <f t="shared" si="1"/>
        <v>2.0742718300986893</v>
      </c>
      <c r="F8" s="15">
        <v>1352</v>
      </c>
      <c r="G8" s="16">
        <f t="shared" si="2"/>
        <v>1.8270517169150933</v>
      </c>
      <c r="H8" s="160"/>
      <c r="J8"/>
      <c r="K8"/>
      <c r="L8"/>
      <c r="M8"/>
      <c r="N8"/>
      <c r="O8"/>
    </row>
    <row r="9" spans="1:15" ht="22.5" customHeight="1">
      <c r="A9" s="17" t="s">
        <v>11</v>
      </c>
      <c r="B9" s="18">
        <f t="shared" si="3"/>
        <v>4220</v>
      </c>
      <c r="C9" s="16">
        <f t="shared" si="0"/>
        <v>2.999864934991079</v>
      </c>
      <c r="D9" s="18">
        <v>2167</v>
      </c>
      <c r="E9" s="16">
        <f t="shared" si="1"/>
        <v>3.2501424843267244</v>
      </c>
      <c r="F9" s="18">
        <v>2053</v>
      </c>
      <c r="G9" s="16">
        <f t="shared" si="2"/>
        <v>2.774361815700212</v>
      </c>
      <c r="H9" s="160"/>
      <c r="J9"/>
      <c r="K9"/>
      <c r="L9"/>
      <c r="M9"/>
      <c r="N9"/>
      <c r="O9"/>
    </row>
    <row r="10" spans="1:15" ht="15" customHeight="1">
      <c r="A10" s="17" t="s">
        <v>12</v>
      </c>
      <c r="B10" s="18">
        <f t="shared" si="3"/>
        <v>7265</v>
      </c>
      <c r="C10" s="16">
        <f t="shared" si="0"/>
        <v>5.164459420073504</v>
      </c>
      <c r="D10" s="18">
        <v>3618</v>
      </c>
      <c r="E10" s="16">
        <f t="shared" si="1"/>
        <v>5.426403095659477</v>
      </c>
      <c r="F10" s="18">
        <v>3647</v>
      </c>
      <c r="G10" s="16">
        <f t="shared" si="2"/>
        <v>4.928444978986202</v>
      </c>
      <c r="H10" s="160"/>
      <c r="J10"/>
      <c r="K10"/>
      <c r="L10"/>
      <c r="M10"/>
      <c r="N10"/>
      <c r="O10"/>
    </row>
    <row r="11" spans="1:15" ht="15" customHeight="1">
      <c r="A11" s="17" t="s">
        <v>13</v>
      </c>
      <c r="B11" s="18">
        <f t="shared" si="3"/>
        <v>9958</v>
      </c>
      <c r="C11" s="16">
        <f t="shared" si="0"/>
        <v>7.078828204417337</v>
      </c>
      <c r="D11" s="18">
        <v>5177</v>
      </c>
      <c r="E11" s="16">
        <f t="shared" si="1"/>
        <v>7.764645888952215</v>
      </c>
      <c r="F11" s="18">
        <v>4781</v>
      </c>
      <c r="G11" s="16">
        <f t="shared" si="2"/>
        <v>6.460898120244868</v>
      </c>
      <c r="H11" s="160"/>
      <c r="J11"/>
      <c r="K11"/>
      <c r="L11"/>
      <c r="M11"/>
      <c r="N11"/>
      <c r="O11"/>
    </row>
    <row r="12" spans="1:15" ht="15" customHeight="1">
      <c r="A12" s="17" t="s">
        <v>14</v>
      </c>
      <c r="B12" s="18">
        <f t="shared" si="3"/>
        <v>10894</v>
      </c>
      <c r="C12" s="16">
        <f t="shared" si="0"/>
        <v>7.74420109047223</v>
      </c>
      <c r="D12" s="18">
        <v>5460</v>
      </c>
      <c r="E12" s="16">
        <f t="shared" si="1"/>
        <v>8.1890991990881</v>
      </c>
      <c r="F12" s="18">
        <v>5434</v>
      </c>
      <c r="G12" s="16">
        <f t="shared" si="2"/>
        <v>7.343342477601049</v>
      </c>
      <c r="H12" s="160"/>
      <c r="J12"/>
      <c r="K12"/>
      <c r="L12"/>
      <c r="M12"/>
      <c r="N12"/>
      <c r="O12"/>
    </row>
    <row r="13" spans="1:15" ht="15" customHeight="1">
      <c r="A13" s="17" t="s">
        <v>15</v>
      </c>
      <c r="B13" s="18">
        <f t="shared" si="3"/>
        <v>12126</v>
      </c>
      <c r="C13" s="16">
        <f t="shared" si="0"/>
        <v>8.619991043057302</v>
      </c>
      <c r="D13" s="18">
        <v>6171</v>
      </c>
      <c r="E13" s="16">
        <f t="shared" si="1"/>
        <v>9.25548189699133</v>
      </c>
      <c r="F13" s="18">
        <v>5955</v>
      </c>
      <c r="G13" s="16">
        <f t="shared" si="2"/>
        <v>8.047406046027648</v>
      </c>
      <c r="H13" s="160"/>
      <c r="J13"/>
      <c r="K13"/>
      <c r="L13"/>
      <c r="M13"/>
      <c r="N13"/>
      <c r="O13"/>
    </row>
    <row r="14" spans="1:15" ht="22.5" customHeight="1">
      <c r="A14" s="17" t="s">
        <v>16</v>
      </c>
      <c r="B14" s="18">
        <f t="shared" si="3"/>
        <v>12961</v>
      </c>
      <c r="C14" s="16">
        <f t="shared" si="0"/>
        <v>9.213566213843452</v>
      </c>
      <c r="D14" s="18">
        <v>6403</v>
      </c>
      <c r="E14" s="16">
        <f t="shared" si="1"/>
        <v>9.603443621201668</v>
      </c>
      <c r="F14" s="18">
        <v>6558</v>
      </c>
      <c r="G14" s="16">
        <f t="shared" si="2"/>
        <v>8.862281922728686</v>
      </c>
      <c r="H14" s="160"/>
      <c r="J14"/>
      <c r="K14"/>
      <c r="L14"/>
      <c r="M14"/>
      <c r="N14"/>
      <c r="O14"/>
    </row>
    <row r="15" spans="1:15" ht="15" customHeight="1">
      <c r="A15" s="17" t="s">
        <v>17</v>
      </c>
      <c r="B15" s="18">
        <f t="shared" si="3"/>
        <v>12701</v>
      </c>
      <c r="C15" s="16">
        <f t="shared" si="0"/>
        <v>9.028740412161538</v>
      </c>
      <c r="D15" s="18">
        <v>6182</v>
      </c>
      <c r="E15" s="16">
        <f t="shared" si="1"/>
        <v>9.271980082190959</v>
      </c>
      <c r="F15" s="18">
        <v>6519</v>
      </c>
      <c r="G15" s="16">
        <f t="shared" si="2"/>
        <v>8.809578507817674</v>
      </c>
      <c r="H15" s="160"/>
      <c r="J15"/>
      <c r="K15"/>
      <c r="L15"/>
      <c r="M15"/>
      <c r="N15"/>
      <c r="O15"/>
    </row>
    <row r="16" spans="1:15" ht="15" customHeight="1">
      <c r="A16" s="17" t="s">
        <v>18</v>
      </c>
      <c r="B16" s="18">
        <f t="shared" si="3"/>
        <v>12341</v>
      </c>
      <c r="C16" s="16">
        <f t="shared" si="0"/>
        <v>8.772827763678887</v>
      </c>
      <c r="D16" s="18">
        <v>5976</v>
      </c>
      <c r="E16" s="16">
        <f t="shared" si="1"/>
        <v>8.96301406845247</v>
      </c>
      <c r="F16" s="18">
        <v>6365</v>
      </c>
      <c r="G16" s="16">
        <f t="shared" si="2"/>
        <v>8.60146758739983</v>
      </c>
      <c r="H16" s="160"/>
      <c r="J16"/>
      <c r="K16"/>
      <c r="L16"/>
      <c r="M16"/>
      <c r="N16"/>
      <c r="O16"/>
    </row>
    <row r="17" spans="1:15" ht="15" customHeight="1">
      <c r="A17" s="17" t="s">
        <v>19</v>
      </c>
      <c r="B17" s="18">
        <f t="shared" si="3"/>
        <v>11831</v>
      </c>
      <c r="C17" s="16">
        <f t="shared" si="0"/>
        <v>8.41028484499513</v>
      </c>
      <c r="D17" s="18">
        <v>5595</v>
      </c>
      <c r="E17" s="16">
        <f t="shared" si="1"/>
        <v>8.39157692653808</v>
      </c>
      <c r="F17" s="18">
        <v>6236</v>
      </c>
      <c r="G17" s="16">
        <f t="shared" si="2"/>
        <v>8.427140907309557</v>
      </c>
      <c r="H17" s="160"/>
      <c r="J17"/>
      <c r="K17"/>
      <c r="L17"/>
      <c r="M17"/>
      <c r="N17"/>
      <c r="O17"/>
    </row>
    <row r="18" spans="1:8" s="19" customFormat="1" ht="15" customHeight="1">
      <c r="A18" s="17" t="s">
        <v>20</v>
      </c>
      <c r="B18" s="18">
        <f t="shared" si="3"/>
        <v>9396</v>
      </c>
      <c r="C18" s="16">
        <f t="shared" si="0"/>
        <v>6.679320125397198</v>
      </c>
      <c r="D18" s="18">
        <v>4496</v>
      </c>
      <c r="E18" s="16">
        <f t="shared" si="1"/>
        <v>6.743258241593425</v>
      </c>
      <c r="F18" s="18">
        <v>4900</v>
      </c>
      <c r="G18" s="16">
        <f t="shared" si="2"/>
        <v>6.621711104204111</v>
      </c>
      <c r="H18" s="160"/>
    </row>
    <row r="19" spans="1:15" ht="22.5" customHeight="1">
      <c r="A19" t="s">
        <v>21</v>
      </c>
      <c r="B19" s="18">
        <f t="shared" si="3"/>
        <v>9954</v>
      </c>
      <c r="C19" s="16">
        <f t="shared" si="0"/>
        <v>7.075984730545307</v>
      </c>
      <c r="D19" s="18">
        <v>4381</v>
      </c>
      <c r="E19" s="16">
        <f t="shared" si="1"/>
        <v>6.570777214506404</v>
      </c>
      <c r="F19" s="18">
        <v>5573</v>
      </c>
      <c r="G19" s="16">
        <f t="shared" si="2"/>
        <v>7.531182853822349</v>
      </c>
      <c r="H19" s="160"/>
      <c r="J19"/>
      <c r="K19"/>
      <c r="L19"/>
      <c r="M19"/>
      <c r="N19"/>
      <c r="O19"/>
    </row>
    <row r="20" spans="1:15" ht="15" customHeight="1">
      <c r="A20" t="s">
        <v>22</v>
      </c>
      <c r="B20" s="18">
        <f t="shared" si="3"/>
        <v>8207</v>
      </c>
      <c r="C20" s="16">
        <f t="shared" si="0"/>
        <v>5.834097516936441</v>
      </c>
      <c r="D20" s="18">
        <v>3328</v>
      </c>
      <c r="E20" s="16">
        <f t="shared" si="1"/>
        <v>4.991450940396557</v>
      </c>
      <c r="F20" s="18">
        <v>4879</v>
      </c>
      <c r="G20" s="16">
        <f t="shared" si="2"/>
        <v>6.59333234232895</v>
      </c>
      <c r="H20" s="160"/>
      <c r="J20"/>
      <c r="K20"/>
      <c r="L20"/>
      <c r="M20"/>
      <c r="N20"/>
      <c r="O20"/>
    </row>
    <row r="21" spans="1:15" ht="15" customHeight="1">
      <c r="A21" t="s">
        <v>23</v>
      </c>
      <c r="B21" s="18">
        <f t="shared" si="3"/>
        <v>6144</v>
      </c>
      <c r="C21" s="16">
        <f t="shared" si="0"/>
        <v>4.367575867437249</v>
      </c>
      <c r="D21" s="18">
        <v>2228</v>
      </c>
      <c r="E21" s="16">
        <f t="shared" si="1"/>
        <v>3.3416324204337524</v>
      </c>
      <c r="F21" s="18">
        <v>3916</v>
      </c>
      <c r="G21" s="16">
        <f t="shared" si="2"/>
        <v>5.291963404910877</v>
      </c>
      <c r="H21" s="186"/>
      <c r="J21"/>
      <c r="K21"/>
      <c r="L21"/>
      <c r="M21"/>
      <c r="N21"/>
      <c r="O21"/>
    </row>
    <row r="22" spans="1:15" ht="15" customHeight="1">
      <c r="A22" t="s">
        <v>24</v>
      </c>
      <c r="B22" s="18">
        <f t="shared" si="3"/>
        <v>3355</v>
      </c>
      <c r="C22" s="16">
        <f t="shared" si="0"/>
        <v>2.3849637101647083</v>
      </c>
      <c r="D22" s="18">
        <v>1103</v>
      </c>
      <c r="E22" s="16">
        <f t="shared" si="1"/>
        <v>1.654318025017248</v>
      </c>
      <c r="F22" s="18">
        <v>2252</v>
      </c>
      <c r="G22" s="16">
        <f t="shared" si="2"/>
        <v>3.043284368707685</v>
      </c>
      <c r="H22" s="160"/>
      <c r="J22"/>
      <c r="K22"/>
      <c r="L22"/>
      <c r="M22"/>
      <c r="N22"/>
      <c r="O22"/>
    </row>
    <row r="23" spans="1:15" ht="15" customHeight="1">
      <c r="A23" s="20" t="s">
        <v>25</v>
      </c>
      <c r="B23" s="21">
        <f t="shared" si="3"/>
        <v>1674</v>
      </c>
      <c r="C23" s="22">
        <f t="shared" si="0"/>
        <v>1.1899938154443284</v>
      </c>
      <c r="D23" s="21">
        <v>450</v>
      </c>
      <c r="E23" s="22">
        <f t="shared" si="1"/>
        <v>0.6749257581666016</v>
      </c>
      <c r="F23" s="21">
        <v>1224</v>
      </c>
      <c r="G23" s="22">
        <f t="shared" si="2"/>
        <v>1.6540764064379248</v>
      </c>
      <c r="H23" s="160"/>
      <c r="J23"/>
      <c r="K23"/>
      <c r="L23"/>
      <c r="M23"/>
      <c r="N23"/>
      <c r="O23"/>
    </row>
    <row r="24" spans="2:12" ht="30" customHeight="1">
      <c r="B24" s="17"/>
      <c r="C24" s="17"/>
      <c r="D24" s="17"/>
      <c r="E24" s="17"/>
      <c r="J24" s="160"/>
      <c r="K24" s="160"/>
      <c r="L24" s="160"/>
    </row>
    <row r="25" spans="11:13" ht="15" customHeight="1">
      <c r="K25" s="145"/>
      <c r="L25" s="145" t="s">
        <v>1</v>
      </c>
      <c r="M25" s="145" t="s">
        <v>2</v>
      </c>
    </row>
    <row r="26" spans="11:14" ht="15" customHeight="1">
      <c r="K26" s="147" t="s">
        <v>7</v>
      </c>
      <c r="L26" s="151">
        <f aca="true" t="shared" si="4" ref="L26:L44">-$D5</f>
        <v>-588</v>
      </c>
      <c r="M26" s="151">
        <f aca="true" t="shared" si="5" ref="M26:M44">$F5</f>
        <v>554</v>
      </c>
      <c r="N26" s="146"/>
    </row>
    <row r="27" spans="11:14" ht="15" customHeight="1">
      <c r="K27" s="147" t="s">
        <v>8</v>
      </c>
      <c r="L27" s="151">
        <f t="shared" si="4"/>
        <v>-853</v>
      </c>
      <c r="M27" s="151">
        <f t="shared" si="5"/>
        <v>780</v>
      </c>
      <c r="N27" s="146"/>
    </row>
    <row r="28" spans="11:14" ht="15" customHeight="1">
      <c r="K28" s="147" t="s">
        <v>9</v>
      </c>
      <c r="L28" s="151">
        <f t="shared" si="4"/>
        <v>-1115</v>
      </c>
      <c r="M28" s="151">
        <f t="shared" si="5"/>
        <v>1021</v>
      </c>
      <c r="N28" s="146"/>
    </row>
    <row r="29" spans="11:14" ht="15" customHeight="1">
      <c r="K29" s="147" t="s">
        <v>10</v>
      </c>
      <c r="L29" s="151">
        <f t="shared" si="4"/>
        <v>-1383</v>
      </c>
      <c r="M29" s="151">
        <f t="shared" si="5"/>
        <v>1352</v>
      </c>
      <c r="N29" s="146"/>
    </row>
    <row r="30" spans="11:14" ht="15" customHeight="1">
      <c r="K30" s="147" t="s">
        <v>11</v>
      </c>
      <c r="L30" s="151">
        <f t="shared" si="4"/>
        <v>-2167</v>
      </c>
      <c r="M30" s="151">
        <f t="shared" si="5"/>
        <v>2053</v>
      </c>
      <c r="N30" s="146"/>
    </row>
    <row r="31" spans="11:14" ht="15" customHeight="1">
      <c r="K31" s="149" t="s">
        <v>12</v>
      </c>
      <c r="L31" s="151">
        <f t="shared" si="4"/>
        <v>-3618</v>
      </c>
      <c r="M31" s="151">
        <f t="shared" si="5"/>
        <v>3647</v>
      </c>
      <c r="N31" s="146"/>
    </row>
    <row r="32" spans="11:14" ht="15" customHeight="1">
      <c r="K32" s="149" t="s">
        <v>13</v>
      </c>
      <c r="L32" s="151">
        <f t="shared" si="4"/>
        <v>-5177</v>
      </c>
      <c r="M32" s="151">
        <f t="shared" si="5"/>
        <v>4781</v>
      </c>
      <c r="N32" s="146"/>
    </row>
    <row r="33" spans="11:14" ht="15" customHeight="1">
      <c r="K33" s="149" t="s">
        <v>14</v>
      </c>
      <c r="L33" s="151">
        <f t="shared" si="4"/>
        <v>-5460</v>
      </c>
      <c r="M33" s="151">
        <f t="shared" si="5"/>
        <v>5434</v>
      </c>
      <c r="N33" s="146"/>
    </row>
    <row r="34" spans="11:14" ht="15" customHeight="1">
      <c r="K34" s="149" t="s">
        <v>15</v>
      </c>
      <c r="L34" s="151">
        <f t="shared" si="4"/>
        <v>-6171</v>
      </c>
      <c r="M34" s="151">
        <f t="shared" si="5"/>
        <v>5955</v>
      </c>
      <c r="N34" s="146"/>
    </row>
    <row r="35" spans="11:14" ht="15" customHeight="1">
      <c r="K35" s="149" t="s">
        <v>16</v>
      </c>
      <c r="L35" s="151">
        <f t="shared" si="4"/>
        <v>-6403</v>
      </c>
      <c r="M35" s="151">
        <f t="shared" si="5"/>
        <v>6558</v>
      </c>
      <c r="N35" s="146"/>
    </row>
    <row r="36" spans="8:14" ht="15" customHeight="1">
      <c r="H36" s="17"/>
      <c r="I36" s="17"/>
      <c r="J36" s="206"/>
      <c r="K36" s="149" t="s">
        <v>17</v>
      </c>
      <c r="L36" s="207">
        <f t="shared" si="4"/>
        <v>-6182</v>
      </c>
      <c r="M36" s="151">
        <f t="shared" si="5"/>
        <v>6519</v>
      </c>
      <c r="N36" s="146"/>
    </row>
    <row r="37" spans="8:14" ht="15" customHeight="1">
      <c r="H37" s="17"/>
      <c r="I37" s="17"/>
      <c r="J37" s="206"/>
      <c r="K37" s="149" t="s">
        <v>18</v>
      </c>
      <c r="L37" s="207">
        <f t="shared" si="4"/>
        <v>-5976</v>
      </c>
      <c r="M37" s="151">
        <f t="shared" si="5"/>
        <v>6365</v>
      </c>
      <c r="N37" s="146"/>
    </row>
    <row r="38" spans="8:14" ht="15" customHeight="1">
      <c r="H38" s="17"/>
      <c r="I38" s="17"/>
      <c r="J38" s="206"/>
      <c r="K38" s="149" t="s">
        <v>19</v>
      </c>
      <c r="L38" s="207">
        <f t="shared" si="4"/>
        <v>-5595</v>
      </c>
      <c r="M38" s="151">
        <f t="shared" si="5"/>
        <v>6236</v>
      </c>
      <c r="N38" s="146"/>
    </row>
    <row r="39" spans="8:14" ht="15" customHeight="1">
      <c r="H39" s="17"/>
      <c r="I39" s="17"/>
      <c r="J39" s="206"/>
      <c r="K39" s="149" t="s">
        <v>20</v>
      </c>
      <c r="L39" s="207">
        <f t="shared" si="4"/>
        <v>-4496</v>
      </c>
      <c r="M39" s="151">
        <f t="shared" si="5"/>
        <v>4900</v>
      </c>
      <c r="N39" s="146"/>
    </row>
    <row r="40" spans="8:14" ht="15" customHeight="1">
      <c r="H40" s="17"/>
      <c r="I40" s="17"/>
      <c r="J40" s="206"/>
      <c r="K40" s="149" t="s">
        <v>21</v>
      </c>
      <c r="L40" s="207">
        <f t="shared" si="4"/>
        <v>-4381</v>
      </c>
      <c r="M40" s="151">
        <f t="shared" si="5"/>
        <v>5573</v>
      </c>
      <c r="N40" s="146"/>
    </row>
    <row r="41" spans="8:14" ht="15" customHeight="1">
      <c r="H41" s="17"/>
      <c r="I41" s="17"/>
      <c r="J41" s="206"/>
      <c r="K41" s="149" t="s">
        <v>22</v>
      </c>
      <c r="L41" s="207">
        <f t="shared" si="4"/>
        <v>-3328</v>
      </c>
      <c r="M41" s="151">
        <f t="shared" si="5"/>
        <v>4879</v>
      </c>
      <c r="N41" s="146"/>
    </row>
    <row r="42" spans="8:14" ht="15" customHeight="1">
      <c r="H42" s="17"/>
      <c r="I42" s="17"/>
      <c r="J42" s="206"/>
      <c r="K42" s="149" t="s">
        <v>23</v>
      </c>
      <c r="L42" s="207">
        <f t="shared" si="4"/>
        <v>-2228</v>
      </c>
      <c r="M42" s="151">
        <f t="shared" si="5"/>
        <v>3916</v>
      </c>
      <c r="N42" s="146"/>
    </row>
    <row r="43" spans="8:14" ht="15" customHeight="1">
      <c r="H43" s="17"/>
      <c r="I43" s="17"/>
      <c r="J43" s="206"/>
      <c r="K43" s="149" t="s">
        <v>24</v>
      </c>
      <c r="L43" s="207">
        <f t="shared" si="4"/>
        <v>-1103</v>
      </c>
      <c r="M43" s="151">
        <f t="shared" si="5"/>
        <v>2252</v>
      </c>
      <c r="N43" s="146"/>
    </row>
    <row r="44" spans="8:13" ht="11.25">
      <c r="H44" s="17"/>
      <c r="I44" s="17"/>
      <c r="J44" s="206"/>
      <c r="K44" s="150" t="s">
        <v>25</v>
      </c>
      <c r="L44" s="207">
        <f t="shared" si="4"/>
        <v>-450</v>
      </c>
      <c r="M44" s="151">
        <f t="shared" si="5"/>
        <v>1224</v>
      </c>
    </row>
    <row r="45" spans="8:13" ht="11.25">
      <c r="H45" s="17"/>
      <c r="I45" s="17"/>
      <c r="J45" s="206"/>
      <c r="K45" s="149"/>
      <c r="L45" s="149"/>
      <c r="M45" s="145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8" width="23.66015625" style="0" bestFit="1" customWidth="1"/>
  </cols>
  <sheetData>
    <row r="1" spans="1:7" s="2" customFormat="1" ht="39.75" customHeight="1">
      <c r="A1" s="385" t="s">
        <v>420</v>
      </c>
      <c r="B1" s="386"/>
      <c r="C1" s="386"/>
      <c r="D1" s="386"/>
      <c r="E1" s="386"/>
      <c r="F1" s="386"/>
      <c r="G1" s="386"/>
    </row>
    <row r="2" spans="1:8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</row>
    <row r="3" spans="1:8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4"/>
    </row>
    <row r="4" spans="1:8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161"/>
    </row>
    <row r="5" spans="1:7" s="13" customFormat="1" ht="15" customHeight="1">
      <c r="A5" s="11" t="s">
        <v>6</v>
      </c>
      <c r="B5" s="33">
        <f>D5+F5</f>
        <v>193821</v>
      </c>
      <c r="C5" s="34">
        <f aca="true" t="shared" si="0" ref="C5:C23">B5/$B$5*100</f>
        <v>100</v>
      </c>
      <c r="D5" s="33">
        <f>SUM(D6:D23)</f>
        <v>93507</v>
      </c>
      <c r="E5" s="34">
        <f aca="true" t="shared" si="1" ref="E5:E23">D5/$D$5*100</f>
        <v>100</v>
      </c>
      <c r="F5" s="33">
        <f>SUM(F6:F23)</f>
        <v>100314</v>
      </c>
      <c r="G5" s="34">
        <f aca="true" t="shared" si="2" ref="G5:G23">F5/$F$5*100</f>
        <v>100</v>
      </c>
    </row>
    <row r="6" spans="1:7" ht="15" customHeight="1">
      <c r="A6" s="14" t="s">
        <v>27</v>
      </c>
      <c r="B6" s="38">
        <f>D6+F6</f>
        <v>26868</v>
      </c>
      <c r="C6" s="36">
        <f t="shared" si="0"/>
        <v>13.862274985682665</v>
      </c>
      <c r="D6" s="23">
        <v>13293</v>
      </c>
      <c r="E6" s="36">
        <f t="shared" si="1"/>
        <v>14.216047996406687</v>
      </c>
      <c r="F6" s="23">
        <v>13575</v>
      </c>
      <c r="G6" s="16">
        <f t="shared" si="2"/>
        <v>13.532507925115139</v>
      </c>
    </row>
    <row r="7" spans="1:7" ht="15" customHeight="1">
      <c r="A7" s="37" t="s">
        <v>242</v>
      </c>
      <c r="B7" s="38">
        <f aca="true" t="shared" si="3" ref="B7:B23">D7+F7</f>
        <v>2739</v>
      </c>
      <c r="C7" s="36">
        <f t="shared" si="0"/>
        <v>1.4131595647530453</v>
      </c>
      <c r="D7" s="23">
        <v>1371</v>
      </c>
      <c r="E7" s="36">
        <f t="shared" si="1"/>
        <v>1.4662003914145465</v>
      </c>
      <c r="F7" s="23">
        <v>1368</v>
      </c>
      <c r="G7" s="16">
        <f t="shared" si="2"/>
        <v>1.3637179257132603</v>
      </c>
    </row>
    <row r="8" spans="1:7" ht="15" customHeight="1">
      <c r="A8" s="37" t="s">
        <v>243</v>
      </c>
      <c r="B8" s="38">
        <f t="shared" si="3"/>
        <v>1000</v>
      </c>
      <c r="C8" s="36">
        <f t="shared" si="0"/>
        <v>0.5159399652256463</v>
      </c>
      <c r="D8" s="23">
        <v>510</v>
      </c>
      <c r="E8" s="36">
        <f t="shared" si="1"/>
        <v>0.5454137123423914</v>
      </c>
      <c r="F8" s="23">
        <v>490</v>
      </c>
      <c r="G8" s="16">
        <f t="shared" si="2"/>
        <v>0.4884662160815041</v>
      </c>
    </row>
    <row r="9" spans="1:7" ht="15" customHeight="1">
      <c r="A9" s="14" t="s">
        <v>28</v>
      </c>
      <c r="B9" s="38">
        <f t="shared" si="3"/>
        <v>1276</v>
      </c>
      <c r="C9" s="36">
        <f t="shared" si="0"/>
        <v>0.6583393956279248</v>
      </c>
      <c r="D9" s="23">
        <v>623</v>
      </c>
      <c r="E9" s="36">
        <f t="shared" si="1"/>
        <v>0.666260279979039</v>
      </c>
      <c r="F9" s="23">
        <v>653</v>
      </c>
      <c r="G9" s="16">
        <f t="shared" si="2"/>
        <v>0.6509559981657596</v>
      </c>
    </row>
    <row r="10" spans="1:7" ht="15" customHeight="1">
      <c r="A10" s="14" t="s">
        <v>29</v>
      </c>
      <c r="B10" s="38">
        <f t="shared" si="3"/>
        <v>2063</v>
      </c>
      <c r="C10" s="36">
        <f t="shared" si="0"/>
        <v>1.0643841482605083</v>
      </c>
      <c r="D10" s="23">
        <v>963</v>
      </c>
      <c r="E10" s="36">
        <f t="shared" si="1"/>
        <v>1.0298694215406334</v>
      </c>
      <c r="F10" s="23">
        <v>1100</v>
      </c>
      <c r="G10" s="16">
        <f t="shared" si="2"/>
        <v>1.0965568116115396</v>
      </c>
    </row>
    <row r="11" spans="1:7" ht="22.5" customHeight="1">
      <c r="A11" s="17" t="s">
        <v>30</v>
      </c>
      <c r="B11" s="38">
        <f t="shared" si="3"/>
        <v>37058</v>
      </c>
      <c r="C11" s="39">
        <f t="shared" si="0"/>
        <v>19.119703231332004</v>
      </c>
      <c r="D11" s="23">
        <v>17359</v>
      </c>
      <c r="E11" s="39">
        <f t="shared" si="1"/>
        <v>18.564385554022696</v>
      </c>
      <c r="F11" s="23">
        <v>19699</v>
      </c>
      <c r="G11" s="16">
        <f t="shared" si="2"/>
        <v>19.6373387563052</v>
      </c>
    </row>
    <row r="12" spans="1:7" ht="15" customHeight="1">
      <c r="A12" s="14" t="s">
        <v>31</v>
      </c>
      <c r="B12" s="38">
        <f t="shared" si="3"/>
        <v>16312</v>
      </c>
      <c r="C12" s="36">
        <f t="shared" si="0"/>
        <v>8.416012712760743</v>
      </c>
      <c r="D12" s="23">
        <v>7837</v>
      </c>
      <c r="E12" s="36">
        <f t="shared" si="1"/>
        <v>8.38119071299475</v>
      </c>
      <c r="F12" s="23">
        <v>8475</v>
      </c>
      <c r="G12" s="16">
        <f t="shared" si="2"/>
        <v>8.448471798552545</v>
      </c>
    </row>
    <row r="13" spans="1:7" ht="15" customHeight="1">
      <c r="A13" s="17" t="s">
        <v>32</v>
      </c>
      <c r="B13" s="38">
        <f t="shared" si="3"/>
        <v>37261</v>
      </c>
      <c r="C13" s="39">
        <f t="shared" si="0"/>
        <v>19.22443904427281</v>
      </c>
      <c r="D13" s="23">
        <v>18342</v>
      </c>
      <c r="E13" s="39">
        <f t="shared" si="1"/>
        <v>19.615643748596362</v>
      </c>
      <c r="F13" s="23">
        <v>18919</v>
      </c>
      <c r="G13" s="16">
        <f t="shared" si="2"/>
        <v>18.859780289889745</v>
      </c>
    </row>
    <row r="14" spans="1:7" ht="15" customHeight="1">
      <c r="A14" s="17" t="s">
        <v>33</v>
      </c>
      <c r="B14" s="38">
        <f t="shared" si="3"/>
        <v>11041</v>
      </c>
      <c r="C14" s="39">
        <f t="shared" si="0"/>
        <v>5.696493156056361</v>
      </c>
      <c r="D14" s="23">
        <v>5488</v>
      </c>
      <c r="E14" s="39">
        <f t="shared" si="1"/>
        <v>5.8690793202647935</v>
      </c>
      <c r="F14" s="23">
        <v>5553</v>
      </c>
      <c r="G14" s="16">
        <f t="shared" si="2"/>
        <v>5.5356181589808005</v>
      </c>
    </row>
    <row r="15" spans="1:7" ht="15" customHeight="1">
      <c r="A15" s="17" t="s">
        <v>34</v>
      </c>
      <c r="B15" s="38">
        <f t="shared" si="3"/>
        <v>8330</v>
      </c>
      <c r="C15" s="39">
        <f t="shared" si="0"/>
        <v>4.297779910329634</v>
      </c>
      <c r="D15" s="23">
        <v>4184</v>
      </c>
      <c r="E15" s="39">
        <f t="shared" si="1"/>
        <v>4.4745313185109135</v>
      </c>
      <c r="F15" s="23">
        <v>4146</v>
      </c>
      <c r="G15" s="16">
        <f t="shared" si="2"/>
        <v>4.133022309946767</v>
      </c>
    </row>
    <row r="16" spans="1:7" ht="15" customHeight="1">
      <c r="A16" s="17" t="s">
        <v>35</v>
      </c>
      <c r="B16" s="38">
        <f t="shared" si="3"/>
        <v>5063</v>
      </c>
      <c r="C16" s="39">
        <f t="shared" si="0"/>
        <v>2.612204043937447</v>
      </c>
      <c r="D16" s="23">
        <v>2625</v>
      </c>
      <c r="E16" s="39">
        <f t="shared" si="1"/>
        <v>2.8072764605858382</v>
      </c>
      <c r="F16" s="23">
        <v>2438</v>
      </c>
      <c r="G16" s="16">
        <f t="shared" si="2"/>
        <v>2.430368642462667</v>
      </c>
    </row>
    <row r="17" spans="1:7" ht="22.5" customHeight="1">
      <c r="A17" s="17" t="s">
        <v>244</v>
      </c>
      <c r="B17" s="38">
        <f t="shared" si="3"/>
        <v>14060</v>
      </c>
      <c r="C17" s="39">
        <f t="shared" si="0"/>
        <v>7.254115911072588</v>
      </c>
      <c r="D17" s="23">
        <v>7075</v>
      </c>
      <c r="E17" s="39">
        <f t="shared" si="1"/>
        <v>7.566278460436117</v>
      </c>
      <c r="F17" s="23">
        <v>6985</v>
      </c>
      <c r="G17" s="16">
        <f t="shared" si="2"/>
        <v>6.963135753733278</v>
      </c>
    </row>
    <row r="18" spans="1:7" ht="15" customHeight="1">
      <c r="A18" s="17" t="s">
        <v>245</v>
      </c>
      <c r="B18" s="38">
        <f t="shared" si="3"/>
        <v>2054</v>
      </c>
      <c r="C18" s="39">
        <f t="shared" si="0"/>
        <v>1.0597406885734775</v>
      </c>
      <c r="D18" s="23">
        <v>1035</v>
      </c>
      <c r="E18" s="39">
        <f t="shared" si="1"/>
        <v>1.1068690044595593</v>
      </c>
      <c r="F18" s="23">
        <v>1019</v>
      </c>
      <c r="G18" s="16">
        <f t="shared" si="2"/>
        <v>1.015810355483781</v>
      </c>
    </row>
    <row r="19" spans="1:7" s="19" customFormat="1" ht="15" customHeight="1">
      <c r="A19" s="17" t="s">
        <v>246</v>
      </c>
      <c r="B19" s="38">
        <f t="shared" si="3"/>
        <v>11483</v>
      </c>
      <c r="C19" s="39">
        <f t="shared" si="0"/>
        <v>5.924538620686097</v>
      </c>
      <c r="D19" s="23">
        <v>4988</v>
      </c>
      <c r="E19" s="39">
        <f t="shared" si="1"/>
        <v>5.334359994438919</v>
      </c>
      <c r="F19" s="23">
        <v>6495</v>
      </c>
      <c r="G19" s="16">
        <f t="shared" si="2"/>
        <v>6.474669537651774</v>
      </c>
    </row>
    <row r="20" spans="1:7" ht="15" customHeight="1">
      <c r="A20" t="s">
        <v>36</v>
      </c>
      <c r="B20" s="38">
        <f t="shared" si="3"/>
        <v>8905</v>
      </c>
      <c r="C20" s="39">
        <f t="shared" si="0"/>
        <v>4.59444539033438</v>
      </c>
      <c r="D20" s="23">
        <v>4258</v>
      </c>
      <c r="E20" s="39">
        <f t="shared" si="1"/>
        <v>4.553669778733143</v>
      </c>
      <c r="F20" s="23">
        <v>4647</v>
      </c>
      <c r="G20" s="16">
        <f t="shared" si="2"/>
        <v>4.632454094144387</v>
      </c>
    </row>
    <row r="21" spans="1:7" ht="15" customHeight="1">
      <c r="A21" t="s">
        <v>37</v>
      </c>
      <c r="B21" s="38">
        <f t="shared" si="3"/>
        <v>6748</v>
      </c>
      <c r="C21" s="39">
        <f t="shared" si="0"/>
        <v>3.4815628853426617</v>
      </c>
      <c r="D21" s="23">
        <v>2823</v>
      </c>
      <c r="E21" s="39">
        <f t="shared" si="1"/>
        <v>3.0190253136128846</v>
      </c>
      <c r="F21" s="23">
        <v>3925</v>
      </c>
      <c r="G21" s="16">
        <f t="shared" si="2"/>
        <v>3.9127140777957217</v>
      </c>
    </row>
    <row r="22" spans="1:7" ht="15" customHeight="1">
      <c r="A22" t="s">
        <v>38</v>
      </c>
      <c r="B22" s="38">
        <f t="shared" si="3"/>
        <v>646</v>
      </c>
      <c r="C22" s="39">
        <f t="shared" si="0"/>
        <v>0.3332972175357675</v>
      </c>
      <c r="D22" s="23">
        <v>303</v>
      </c>
      <c r="E22" s="39">
        <f t="shared" si="1"/>
        <v>0.32403991145047967</v>
      </c>
      <c r="F22" s="23">
        <v>343</v>
      </c>
      <c r="G22" s="16">
        <f t="shared" si="2"/>
        <v>0.34192635125705284</v>
      </c>
    </row>
    <row r="23" spans="1:7" ht="15" customHeight="1">
      <c r="A23" s="20" t="s">
        <v>39</v>
      </c>
      <c r="B23" s="185">
        <f t="shared" si="3"/>
        <v>914</v>
      </c>
      <c r="C23" s="40">
        <f t="shared" si="0"/>
        <v>0.47156912821624075</v>
      </c>
      <c r="D23" s="41">
        <v>430</v>
      </c>
      <c r="E23" s="40">
        <f t="shared" si="1"/>
        <v>0.4598586202102516</v>
      </c>
      <c r="F23" s="41">
        <v>484</v>
      </c>
      <c r="G23" s="22">
        <f t="shared" si="2"/>
        <v>0.48248499710907744</v>
      </c>
    </row>
    <row r="24" spans="2:11" ht="15" customHeight="1">
      <c r="B24" s="17"/>
      <c r="C24" s="17"/>
      <c r="D24" s="17"/>
      <c r="E24" s="17"/>
      <c r="I24" s="157"/>
      <c r="J24" s="162"/>
      <c r="K24" s="162"/>
    </row>
    <row r="25" ht="15" customHeight="1">
      <c r="M25" s="162"/>
    </row>
    <row r="26" spans="13:14" ht="15" customHeight="1">
      <c r="M26" s="162"/>
      <c r="N26" s="162"/>
    </row>
    <row r="27" spans="13:14" ht="15" customHeight="1">
      <c r="M27" s="162"/>
      <c r="N27" s="162"/>
    </row>
    <row r="28" spans="13:14" ht="15" customHeight="1">
      <c r="M28" s="162"/>
      <c r="N28" s="162"/>
    </row>
    <row r="29" spans="13:14" ht="15" customHeight="1">
      <c r="M29" s="162"/>
      <c r="N29" s="162"/>
    </row>
    <row r="30" spans="13:14" ht="15" customHeight="1">
      <c r="M30" s="162"/>
      <c r="N30" s="162"/>
    </row>
    <row r="31" spans="13:14" ht="15" customHeight="1">
      <c r="M31" s="162"/>
      <c r="N31" s="162"/>
    </row>
    <row r="32" spans="13:14" ht="15" customHeight="1">
      <c r="M32" s="162"/>
      <c r="N32" s="162"/>
    </row>
    <row r="33" spans="13:14" ht="15" customHeight="1">
      <c r="M33" s="162"/>
      <c r="N33" s="162"/>
    </row>
    <row r="34" spans="13:14" ht="15" customHeight="1">
      <c r="M34" s="162"/>
      <c r="N34" s="162"/>
    </row>
    <row r="35" spans="8:14" ht="15" customHeight="1">
      <c r="H35" s="17"/>
      <c r="I35" s="17"/>
      <c r="J35" s="17"/>
      <c r="K35" s="17"/>
      <c r="L35" s="17"/>
      <c r="M35" s="162"/>
      <c r="N35" s="162"/>
    </row>
    <row r="36" spans="8:14" ht="15" customHeight="1">
      <c r="H36" s="17"/>
      <c r="I36" s="17"/>
      <c r="J36" s="17"/>
      <c r="K36" s="17"/>
      <c r="L36" s="17"/>
      <c r="M36" s="162"/>
      <c r="N36" s="162"/>
    </row>
    <row r="37" spans="8:14" ht="15" customHeight="1">
      <c r="H37" s="17"/>
      <c r="I37" s="17"/>
      <c r="J37" s="17"/>
      <c r="K37" s="17"/>
      <c r="L37" s="17"/>
      <c r="M37" s="162"/>
      <c r="N37" s="162"/>
    </row>
    <row r="38" spans="8:14" ht="15" customHeight="1">
      <c r="H38" s="17"/>
      <c r="I38" s="17"/>
      <c r="J38" s="17"/>
      <c r="K38" s="17"/>
      <c r="L38" s="17"/>
      <c r="M38" s="162"/>
      <c r="N38" s="162"/>
    </row>
    <row r="39" spans="8:14" ht="15" customHeight="1">
      <c r="H39" s="17"/>
      <c r="I39" s="17"/>
      <c r="J39" s="17"/>
      <c r="K39" s="17"/>
      <c r="L39" s="17"/>
      <c r="M39" s="162"/>
      <c r="N39" s="162"/>
    </row>
    <row r="40" spans="8:14" ht="15" customHeight="1">
      <c r="H40" s="17"/>
      <c r="I40" s="17"/>
      <c r="J40" s="17"/>
      <c r="K40" s="17"/>
      <c r="L40" s="17"/>
      <c r="M40" s="162"/>
      <c r="N40" s="162"/>
    </row>
    <row r="41" spans="8:14" ht="15" customHeight="1">
      <c r="H41" s="17"/>
      <c r="I41" s="17"/>
      <c r="J41" s="17"/>
      <c r="K41" s="17"/>
      <c r="L41" s="17"/>
      <c r="M41" s="162"/>
      <c r="N41" s="162"/>
    </row>
    <row r="42" spans="8:14" ht="15" customHeight="1">
      <c r="H42" s="17"/>
      <c r="I42" s="17"/>
      <c r="J42" s="17"/>
      <c r="K42" s="17"/>
      <c r="L42" s="17"/>
      <c r="M42" s="162"/>
      <c r="N42" s="162"/>
    </row>
    <row r="43" spans="8:14" ht="15" customHeight="1">
      <c r="H43" s="17"/>
      <c r="I43" s="17"/>
      <c r="J43" s="17"/>
      <c r="K43" s="17"/>
      <c r="L43" s="17"/>
      <c r="M43" s="162"/>
      <c r="N43" s="162"/>
    </row>
    <row r="44" spans="8:14" ht="15" customHeight="1">
      <c r="H44" s="17"/>
      <c r="I44" s="17"/>
      <c r="J44" s="17"/>
      <c r="K44" s="17"/>
      <c r="L44" s="17"/>
      <c r="M44" s="162"/>
      <c r="N44" s="162"/>
    </row>
    <row r="45" spans="13:14" ht="15" customHeight="1">
      <c r="M45" s="162"/>
      <c r="N45" s="162"/>
    </row>
    <row r="46" spans="13:14" ht="15" customHeight="1">
      <c r="M46" s="162"/>
      <c r="N46" s="162"/>
    </row>
    <row r="47" spans="13:14" ht="15" customHeight="1">
      <c r="M47" s="162"/>
      <c r="N47" s="162"/>
    </row>
    <row r="48" spans="13:14" ht="12.75">
      <c r="M48" s="162"/>
      <c r="N48" s="162"/>
    </row>
    <row r="49" spans="13:14" ht="12.75">
      <c r="M49" s="162"/>
      <c r="N49" s="162"/>
    </row>
    <row r="50" spans="13:14" ht="12.75">
      <c r="M50" s="162"/>
      <c r="N50" s="162"/>
    </row>
    <row r="51" spans="13:14" ht="12.75">
      <c r="M51" s="162"/>
      <c r="N51" s="162"/>
    </row>
    <row r="52" spans="13:14" ht="12.75">
      <c r="M52" s="162"/>
      <c r="N52" s="162"/>
    </row>
    <row r="53" ht="12.75">
      <c r="N53" s="162"/>
    </row>
  </sheetData>
  <mergeCells count="4">
    <mergeCell ref="A1:G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2" customFormat="1" ht="39.75" customHeight="1">
      <c r="A1" s="385" t="s">
        <v>420</v>
      </c>
      <c r="B1" s="386"/>
      <c r="C1" s="386"/>
      <c r="D1" s="386"/>
      <c r="E1" s="386"/>
      <c r="F1" s="386"/>
      <c r="G1" s="386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35" t="s">
        <v>359</v>
      </c>
      <c r="B3" s="382" t="s">
        <v>0</v>
      </c>
      <c r="C3" s="382"/>
      <c r="D3" s="382" t="s">
        <v>1</v>
      </c>
      <c r="E3" s="382"/>
      <c r="F3" s="382" t="s">
        <v>2</v>
      </c>
      <c r="G3" s="382" t="s">
        <v>3</v>
      </c>
      <c r="H3" s="4"/>
      <c r="I3" s="4"/>
    </row>
    <row r="4" spans="1:12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3"/>
      <c r="J4" s="163"/>
      <c r="K4" s="163"/>
      <c r="L4" s="163"/>
    </row>
    <row r="5" spans="1:9" s="13" customFormat="1" ht="15" customHeight="1">
      <c r="A5" s="11" t="s">
        <v>6</v>
      </c>
      <c r="B5" s="12">
        <f>D5+F5</f>
        <v>193821</v>
      </c>
      <c r="C5" s="34">
        <f aca="true" t="shared" si="0" ref="C5:C23">B5/$B5*100</f>
        <v>100</v>
      </c>
      <c r="D5" s="33">
        <f>SUM(D6:D23)</f>
        <v>93507</v>
      </c>
      <c r="E5" s="42">
        <f aca="true" t="shared" si="1" ref="E5:E23">D5/$B5*100</f>
        <v>48.243998328354515</v>
      </c>
      <c r="F5" s="33">
        <f>SUM(F6:F23)</f>
        <v>100314</v>
      </c>
      <c r="G5" s="42">
        <f aca="true" t="shared" si="2" ref="G5:G23">F5/$B5*100</f>
        <v>51.75600167164549</v>
      </c>
      <c r="H5" s="164"/>
      <c r="I5" s="118"/>
    </row>
    <row r="6" spans="1:9" ht="15" customHeight="1">
      <c r="A6" s="14" t="s">
        <v>27</v>
      </c>
      <c r="B6" s="18">
        <f>D6+F6</f>
        <v>26868</v>
      </c>
      <c r="C6" s="43">
        <f t="shared" si="0"/>
        <v>100</v>
      </c>
      <c r="D6" s="23">
        <v>13293</v>
      </c>
      <c r="E6" s="16">
        <f t="shared" si="1"/>
        <v>49.475212148280484</v>
      </c>
      <c r="F6" s="23">
        <v>13575</v>
      </c>
      <c r="G6" s="16">
        <f t="shared" si="2"/>
        <v>50.52478785171952</v>
      </c>
      <c r="H6" s="165"/>
      <c r="I6" s="157"/>
    </row>
    <row r="7" spans="1:9" ht="15" customHeight="1">
      <c r="A7" s="37" t="s">
        <v>242</v>
      </c>
      <c r="B7" s="18">
        <f aca="true" t="shared" si="3" ref="B7:B23">D7+F7</f>
        <v>2739</v>
      </c>
      <c r="C7" s="43">
        <f t="shared" si="0"/>
        <v>100</v>
      </c>
      <c r="D7" s="23">
        <v>1371</v>
      </c>
      <c r="E7" s="16">
        <f t="shared" si="1"/>
        <v>50.05476451259584</v>
      </c>
      <c r="F7" s="23">
        <v>1368</v>
      </c>
      <c r="G7" s="16">
        <f t="shared" si="2"/>
        <v>49.94523548740416</v>
      </c>
      <c r="H7" s="165"/>
      <c r="I7" s="157"/>
    </row>
    <row r="8" spans="1:9" ht="15" customHeight="1">
      <c r="A8" s="37" t="s">
        <v>243</v>
      </c>
      <c r="B8" s="18">
        <f t="shared" si="3"/>
        <v>1000</v>
      </c>
      <c r="C8" s="43">
        <f t="shared" si="0"/>
        <v>100</v>
      </c>
      <c r="D8" s="23">
        <v>510</v>
      </c>
      <c r="E8" s="16">
        <f t="shared" si="1"/>
        <v>51</v>
      </c>
      <c r="F8" s="23">
        <v>490</v>
      </c>
      <c r="G8" s="16">
        <f t="shared" si="2"/>
        <v>49</v>
      </c>
      <c r="H8" s="165"/>
      <c r="I8" s="157"/>
    </row>
    <row r="9" spans="1:9" ht="15" customHeight="1">
      <c r="A9" s="14" t="s">
        <v>28</v>
      </c>
      <c r="B9" s="18">
        <f t="shared" si="3"/>
        <v>1276</v>
      </c>
      <c r="C9" s="43">
        <f t="shared" si="0"/>
        <v>100</v>
      </c>
      <c r="D9" s="23">
        <v>623</v>
      </c>
      <c r="E9" s="16">
        <f t="shared" si="1"/>
        <v>48.82445141065831</v>
      </c>
      <c r="F9" s="23">
        <v>653</v>
      </c>
      <c r="G9" s="16">
        <f t="shared" si="2"/>
        <v>51.17554858934169</v>
      </c>
      <c r="H9" s="165"/>
      <c r="I9" s="157"/>
    </row>
    <row r="10" spans="1:9" ht="15" customHeight="1">
      <c r="A10" s="14" t="s">
        <v>29</v>
      </c>
      <c r="B10" s="18">
        <f t="shared" si="3"/>
        <v>2063</v>
      </c>
      <c r="C10" s="43">
        <f t="shared" si="0"/>
        <v>100</v>
      </c>
      <c r="D10" s="23">
        <v>963</v>
      </c>
      <c r="E10" s="16">
        <f t="shared" si="1"/>
        <v>46.67959282598158</v>
      </c>
      <c r="F10" s="23">
        <v>1100</v>
      </c>
      <c r="G10" s="16">
        <f t="shared" si="2"/>
        <v>53.32040717401843</v>
      </c>
      <c r="H10" s="165"/>
      <c r="I10" s="157"/>
    </row>
    <row r="11" spans="1:9" ht="22.5" customHeight="1">
      <c r="A11" s="17" t="s">
        <v>30</v>
      </c>
      <c r="B11" s="18">
        <f t="shared" si="3"/>
        <v>37058</v>
      </c>
      <c r="C11" s="44">
        <f t="shared" si="0"/>
        <v>100</v>
      </c>
      <c r="D11" s="23">
        <v>17359</v>
      </c>
      <c r="E11" s="16">
        <f t="shared" si="1"/>
        <v>46.842786982567866</v>
      </c>
      <c r="F11" s="23">
        <v>19699</v>
      </c>
      <c r="G11" s="16">
        <f t="shared" si="2"/>
        <v>53.157213017432134</v>
      </c>
      <c r="H11" s="165"/>
      <c r="I11" s="157"/>
    </row>
    <row r="12" spans="1:9" ht="15" customHeight="1">
      <c r="A12" s="14" t="s">
        <v>31</v>
      </c>
      <c r="B12" s="18">
        <f t="shared" si="3"/>
        <v>16312</v>
      </c>
      <c r="C12" s="44">
        <f t="shared" si="0"/>
        <v>100</v>
      </c>
      <c r="D12" s="23">
        <v>7837</v>
      </c>
      <c r="E12" s="16">
        <f t="shared" si="1"/>
        <v>48.04438450220697</v>
      </c>
      <c r="F12" s="23">
        <v>8475</v>
      </c>
      <c r="G12" s="16">
        <f t="shared" si="2"/>
        <v>51.95561549779304</v>
      </c>
      <c r="H12" s="165"/>
      <c r="I12" s="157"/>
    </row>
    <row r="13" spans="1:9" ht="15" customHeight="1">
      <c r="A13" s="17" t="s">
        <v>32</v>
      </c>
      <c r="B13" s="18">
        <f t="shared" si="3"/>
        <v>37261</v>
      </c>
      <c r="C13" s="44">
        <f t="shared" si="0"/>
        <v>100</v>
      </c>
      <c r="D13" s="23">
        <v>18342</v>
      </c>
      <c r="E13" s="16">
        <f t="shared" si="1"/>
        <v>49.22573199860444</v>
      </c>
      <c r="F13" s="23">
        <v>18919</v>
      </c>
      <c r="G13" s="16">
        <f t="shared" si="2"/>
        <v>50.77426800139556</v>
      </c>
      <c r="H13" s="165"/>
      <c r="I13" s="157"/>
    </row>
    <row r="14" spans="1:9" ht="15" customHeight="1">
      <c r="A14" s="17" t="s">
        <v>33</v>
      </c>
      <c r="B14" s="18">
        <f t="shared" si="3"/>
        <v>11041</v>
      </c>
      <c r="C14" s="44">
        <f t="shared" si="0"/>
        <v>100</v>
      </c>
      <c r="D14" s="23">
        <v>5488</v>
      </c>
      <c r="E14" s="16">
        <f t="shared" si="1"/>
        <v>49.70564260483652</v>
      </c>
      <c r="F14" s="23">
        <v>5553</v>
      </c>
      <c r="G14" s="16">
        <f t="shared" si="2"/>
        <v>50.29435739516348</v>
      </c>
      <c r="H14" s="165"/>
      <c r="I14" s="157"/>
    </row>
    <row r="15" spans="1:9" ht="15" customHeight="1">
      <c r="A15" s="17" t="s">
        <v>34</v>
      </c>
      <c r="B15" s="18">
        <f t="shared" si="3"/>
        <v>8330</v>
      </c>
      <c r="C15" s="44">
        <f t="shared" si="0"/>
        <v>100</v>
      </c>
      <c r="D15" s="23">
        <v>4184</v>
      </c>
      <c r="E15" s="16">
        <f t="shared" si="1"/>
        <v>50.2280912364946</v>
      </c>
      <c r="F15" s="23">
        <v>4146</v>
      </c>
      <c r="G15" s="16">
        <f t="shared" si="2"/>
        <v>49.7719087635054</v>
      </c>
      <c r="H15" s="165"/>
      <c r="I15" s="157"/>
    </row>
    <row r="16" spans="1:9" ht="15" customHeight="1">
      <c r="A16" s="17" t="s">
        <v>35</v>
      </c>
      <c r="B16" s="18">
        <f t="shared" si="3"/>
        <v>5063</v>
      </c>
      <c r="C16" s="44">
        <f t="shared" si="0"/>
        <v>100</v>
      </c>
      <c r="D16" s="23">
        <v>2625</v>
      </c>
      <c r="E16" s="16">
        <f t="shared" si="1"/>
        <v>51.84673118704326</v>
      </c>
      <c r="F16" s="23">
        <v>2438</v>
      </c>
      <c r="G16" s="16">
        <f t="shared" si="2"/>
        <v>48.153268812956746</v>
      </c>
      <c r="H16" s="165"/>
      <c r="I16" s="157"/>
    </row>
    <row r="17" spans="1:9" ht="22.5" customHeight="1">
      <c r="A17" s="17" t="s">
        <v>244</v>
      </c>
      <c r="B17" s="18">
        <f t="shared" si="3"/>
        <v>14060</v>
      </c>
      <c r="C17" s="44">
        <f t="shared" si="0"/>
        <v>100</v>
      </c>
      <c r="D17" s="23">
        <v>7075</v>
      </c>
      <c r="E17" s="16">
        <f t="shared" si="1"/>
        <v>50.32005689900427</v>
      </c>
      <c r="F17" s="23">
        <v>6985</v>
      </c>
      <c r="G17" s="16">
        <f t="shared" si="2"/>
        <v>49.679943100995736</v>
      </c>
      <c r="H17" s="165"/>
      <c r="I17" s="157"/>
    </row>
    <row r="18" spans="1:9" ht="15" customHeight="1">
      <c r="A18" s="17" t="s">
        <v>245</v>
      </c>
      <c r="B18" s="18">
        <f t="shared" si="3"/>
        <v>2054</v>
      </c>
      <c r="C18" s="44">
        <f t="shared" si="0"/>
        <v>100</v>
      </c>
      <c r="D18" s="23">
        <v>1035</v>
      </c>
      <c r="E18" s="16">
        <f t="shared" si="1"/>
        <v>50.38948393378773</v>
      </c>
      <c r="F18" s="23">
        <v>1019</v>
      </c>
      <c r="G18" s="16">
        <f t="shared" si="2"/>
        <v>49.61051606621227</v>
      </c>
      <c r="H18" s="165"/>
      <c r="I18" s="157"/>
    </row>
    <row r="19" spans="1:9" s="19" customFormat="1" ht="15" customHeight="1">
      <c r="A19" s="17" t="s">
        <v>246</v>
      </c>
      <c r="B19" s="18">
        <f t="shared" si="3"/>
        <v>11483</v>
      </c>
      <c r="C19" s="44">
        <f t="shared" si="0"/>
        <v>100</v>
      </c>
      <c r="D19" s="23">
        <v>4988</v>
      </c>
      <c r="E19" s="16">
        <f t="shared" si="1"/>
        <v>43.43812592528085</v>
      </c>
      <c r="F19" s="23">
        <v>6495</v>
      </c>
      <c r="G19" s="16">
        <f t="shared" si="2"/>
        <v>56.56187407471916</v>
      </c>
      <c r="H19" s="165"/>
      <c r="I19" s="28"/>
    </row>
    <row r="20" spans="1:9" ht="15" customHeight="1">
      <c r="A20" t="s">
        <v>36</v>
      </c>
      <c r="B20" s="18">
        <f t="shared" si="3"/>
        <v>8905</v>
      </c>
      <c r="C20" s="44">
        <f t="shared" si="0"/>
        <v>100</v>
      </c>
      <c r="D20" s="23">
        <v>4258</v>
      </c>
      <c r="E20" s="16">
        <f t="shared" si="1"/>
        <v>47.815833801235264</v>
      </c>
      <c r="F20" s="23">
        <v>4647</v>
      </c>
      <c r="G20" s="16">
        <f t="shared" si="2"/>
        <v>52.184166198764736</v>
      </c>
      <c r="H20" s="165"/>
      <c r="I20" s="157"/>
    </row>
    <row r="21" spans="1:9" ht="15" customHeight="1">
      <c r="A21" t="s">
        <v>37</v>
      </c>
      <c r="B21" s="18">
        <f t="shared" si="3"/>
        <v>6748</v>
      </c>
      <c r="C21" s="44">
        <f t="shared" si="0"/>
        <v>100</v>
      </c>
      <c r="D21" s="23">
        <v>2823</v>
      </c>
      <c r="E21" s="16">
        <f t="shared" si="1"/>
        <v>41.83461766449319</v>
      </c>
      <c r="F21" s="23">
        <v>3925</v>
      </c>
      <c r="G21" s="16">
        <f t="shared" si="2"/>
        <v>58.16538233550682</v>
      </c>
      <c r="H21" s="165"/>
      <c r="I21" s="157"/>
    </row>
    <row r="22" spans="1:9" ht="15" customHeight="1">
      <c r="A22" t="s">
        <v>38</v>
      </c>
      <c r="B22" s="18">
        <f t="shared" si="3"/>
        <v>646</v>
      </c>
      <c r="C22" s="44">
        <f t="shared" si="0"/>
        <v>100</v>
      </c>
      <c r="D22" s="23">
        <v>303</v>
      </c>
      <c r="E22" s="16">
        <f t="shared" si="1"/>
        <v>46.90402476780186</v>
      </c>
      <c r="F22" s="23">
        <v>343</v>
      </c>
      <c r="G22" s="16">
        <f t="shared" si="2"/>
        <v>53.09597523219814</v>
      </c>
      <c r="H22" s="165"/>
      <c r="I22" s="157"/>
    </row>
    <row r="23" spans="1:9" ht="15" customHeight="1">
      <c r="A23" s="20" t="s">
        <v>39</v>
      </c>
      <c r="B23" s="21">
        <f t="shared" si="3"/>
        <v>914</v>
      </c>
      <c r="C23" s="45">
        <f t="shared" si="0"/>
        <v>100</v>
      </c>
      <c r="D23" s="41">
        <v>430</v>
      </c>
      <c r="E23" s="22">
        <f t="shared" si="1"/>
        <v>47.04595185995623</v>
      </c>
      <c r="F23" s="41">
        <v>484</v>
      </c>
      <c r="G23" s="22">
        <f t="shared" si="2"/>
        <v>52.95404814004377</v>
      </c>
      <c r="H23" s="165"/>
      <c r="I23" s="157"/>
    </row>
    <row r="24" spans="2:12" ht="15" customHeight="1">
      <c r="B24" s="17"/>
      <c r="C24" s="17"/>
      <c r="D24" s="17"/>
      <c r="E24" s="17"/>
      <c r="I24" s="157"/>
      <c r="J24" s="157"/>
      <c r="K24" s="157"/>
      <c r="L24" s="157"/>
    </row>
    <row r="25" ht="15" customHeight="1"/>
    <row r="26" spans="11:13" ht="15" customHeight="1">
      <c r="K26" s="46"/>
      <c r="L26" s="46"/>
      <c r="M26" s="46"/>
    </row>
    <row r="27" spans="11:14" ht="15" customHeight="1">
      <c r="K27" s="14"/>
      <c r="L27" s="47"/>
      <c r="M27" s="47"/>
      <c r="N27" s="23"/>
    </row>
    <row r="28" spans="11:14" ht="15" customHeight="1">
      <c r="K28" s="14"/>
      <c r="L28" s="47"/>
      <c r="M28" s="47"/>
      <c r="N28" s="23"/>
    </row>
    <row r="29" spans="11:14" ht="15" customHeight="1">
      <c r="K29" s="14"/>
      <c r="L29" s="47"/>
      <c r="M29" s="47"/>
      <c r="N29" s="23"/>
    </row>
    <row r="30" spans="11:14" ht="15" customHeight="1">
      <c r="K30" s="14"/>
      <c r="L30" s="47"/>
      <c r="M30" s="47"/>
      <c r="N30" s="23"/>
    </row>
    <row r="31" spans="11:14" ht="15" customHeight="1">
      <c r="K31" s="14"/>
      <c r="L31" s="47"/>
      <c r="M31" s="47"/>
      <c r="N31" s="23"/>
    </row>
    <row r="32" spans="11:14" ht="15" customHeight="1">
      <c r="K32" s="48"/>
      <c r="L32" s="47"/>
      <c r="M32" s="47"/>
      <c r="N32" s="23"/>
    </row>
    <row r="33" spans="11:14" ht="15" customHeight="1">
      <c r="K33" s="48"/>
      <c r="L33" s="47"/>
      <c r="M33" s="47"/>
      <c r="N33" s="23"/>
    </row>
    <row r="34" spans="11:14" ht="15" customHeight="1">
      <c r="K34" s="48"/>
      <c r="L34" s="47"/>
      <c r="M34" s="47"/>
      <c r="N34" s="23"/>
    </row>
    <row r="35" spans="11:14" ht="15" customHeight="1">
      <c r="K35" s="48"/>
      <c r="L35" s="47"/>
      <c r="M35" s="47"/>
      <c r="N35" s="23"/>
    </row>
    <row r="36" spans="8:14" ht="15" customHeight="1">
      <c r="H36" s="17"/>
      <c r="I36" s="17"/>
      <c r="J36" s="17"/>
      <c r="K36" s="48"/>
      <c r="L36" s="205"/>
      <c r="M36" s="47"/>
      <c r="N36" s="23"/>
    </row>
    <row r="37" spans="8:14" ht="15" customHeight="1">
      <c r="H37" s="17"/>
      <c r="I37" s="17"/>
      <c r="J37" s="17"/>
      <c r="K37" s="48"/>
      <c r="L37" s="205"/>
      <c r="M37" s="47"/>
      <c r="N37" s="23"/>
    </row>
    <row r="38" spans="8:14" ht="15" customHeight="1">
      <c r="H38" s="17"/>
      <c r="I38" s="17"/>
      <c r="J38" s="17"/>
      <c r="K38" s="48"/>
      <c r="L38" s="205"/>
      <c r="M38" s="47"/>
      <c r="N38" s="23"/>
    </row>
    <row r="39" spans="8:14" ht="15" customHeight="1">
      <c r="H39" s="17"/>
      <c r="I39" s="17"/>
      <c r="J39" s="17"/>
      <c r="K39" s="48"/>
      <c r="L39" s="205"/>
      <c r="M39" s="47"/>
      <c r="N39" s="23"/>
    </row>
    <row r="40" spans="8:14" ht="15" customHeight="1">
      <c r="H40" s="17"/>
      <c r="I40" s="17"/>
      <c r="J40" s="17"/>
      <c r="K40" s="48"/>
      <c r="L40" s="205"/>
      <c r="M40" s="47"/>
      <c r="N40" s="23"/>
    </row>
    <row r="41" spans="8:14" ht="15" customHeight="1">
      <c r="H41" s="17"/>
      <c r="I41" s="17"/>
      <c r="J41" s="17"/>
      <c r="K41" s="48"/>
      <c r="L41" s="205"/>
      <c r="M41" s="47"/>
      <c r="N41" s="23"/>
    </row>
    <row r="42" spans="8:14" ht="15" customHeight="1">
      <c r="H42" s="17"/>
      <c r="I42" s="17"/>
      <c r="J42" s="17"/>
      <c r="K42" s="48"/>
      <c r="L42" s="205"/>
      <c r="M42" s="47"/>
      <c r="N42" s="23"/>
    </row>
    <row r="43" spans="8:14" ht="15" customHeight="1">
      <c r="H43" s="17"/>
      <c r="I43" s="17"/>
      <c r="J43" s="17"/>
      <c r="K43" s="48"/>
      <c r="L43" s="205"/>
      <c r="M43" s="47"/>
      <c r="N43" s="23"/>
    </row>
    <row r="44" spans="8:14" ht="15" customHeight="1">
      <c r="H44" s="17"/>
      <c r="I44" s="17"/>
      <c r="J44" s="17"/>
      <c r="K44" s="48"/>
      <c r="L44" s="205"/>
      <c r="M44" s="47"/>
      <c r="N44" s="23"/>
    </row>
    <row r="45" spans="8:13" ht="15" customHeight="1">
      <c r="H45" s="17"/>
      <c r="I45" s="17"/>
      <c r="J45" s="17"/>
      <c r="K45" s="49"/>
      <c r="L45" s="205"/>
      <c r="M45" s="47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7" style="0" bestFit="1" customWidth="1"/>
    <col min="11" max="11" width="23.66015625" style="0" bestFit="1" customWidth="1"/>
  </cols>
  <sheetData>
    <row r="1" spans="1:9" s="2" customFormat="1" ht="60" customHeight="1">
      <c r="A1" s="385" t="s">
        <v>419</v>
      </c>
      <c r="B1" s="387"/>
      <c r="C1" s="387"/>
      <c r="D1" s="387"/>
      <c r="E1" s="387"/>
      <c r="F1" s="387"/>
      <c r="G1" s="387"/>
      <c r="H1" s="388"/>
      <c r="I1" s="388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 t="s">
        <v>3</v>
      </c>
      <c r="H3" s="382" t="s">
        <v>42</v>
      </c>
      <c r="I3" s="382"/>
    </row>
    <row r="4" spans="1:9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</row>
    <row r="5" spans="1:9" s="13" customFormat="1" ht="15" customHeight="1">
      <c r="A5" s="11" t="s">
        <v>6</v>
      </c>
      <c r="B5" s="33">
        <f>D5+F5+H5</f>
        <v>193821</v>
      </c>
      <c r="C5" s="34">
        <f aca="true" t="shared" si="0" ref="C5:C23">B5/$B$5*100</f>
        <v>100</v>
      </c>
      <c r="D5" s="33">
        <f>SUM(D6:D23)</f>
        <v>35187</v>
      </c>
      <c r="E5" s="34">
        <f aca="true" t="shared" si="1" ref="E5:E23">D5/$D$5*100</f>
        <v>100</v>
      </c>
      <c r="F5" s="33">
        <f>SUM(F6:F23)</f>
        <v>17961</v>
      </c>
      <c r="G5" s="34">
        <f aca="true" t="shared" si="2" ref="G5:G23">F5/$F$5*100</f>
        <v>100</v>
      </c>
      <c r="H5" s="33">
        <f>SUM(H6:H23)</f>
        <v>140673</v>
      </c>
      <c r="I5" s="34">
        <f aca="true" t="shared" si="3" ref="I5:I23">H5/$H$5*100</f>
        <v>100</v>
      </c>
    </row>
    <row r="6" spans="1:9" ht="15" customHeight="1">
      <c r="A6" s="14" t="s">
        <v>27</v>
      </c>
      <c r="B6" s="38">
        <f>D6+F6+H6</f>
        <v>26868</v>
      </c>
      <c r="C6" s="36">
        <f t="shared" si="0"/>
        <v>13.862274985682665</v>
      </c>
      <c r="D6" s="35">
        <v>5662</v>
      </c>
      <c r="E6" s="36">
        <f t="shared" si="1"/>
        <v>16.0911700343877</v>
      </c>
      <c r="F6" s="23">
        <v>3022</v>
      </c>
      <c r="G6" s="16">
        <f t="shared" si="2"/>
        <v>16.825343800456544</v>
      </c>
      <c r="H6" s="23">
        <v>18184</v>
      </c>
      <c r="I6" s="16">
        <f t="shared" si="3"/>
        <v>12.926432222245918</v>
      </c>
    </row>
    <row r="7" spans="1:9" ht="15" customHeight="1">
      <c r="A7" s="37" t="s">
        <v>242</v>
      </c>
      <c r="B7" s="38">
        <f aca="true" t="shared" si="4" ref="B7:B23">D7+F7+H7</f>
        <v>2739</v>
      </c>
      <c r="C7" s="36">
        <f t="shared" si="0"/>
        <v>1.4131595647530453</v>
      </c>
      <c r="D7" s="35">
        <v>447</v>
      </c>
      <c r="E7" s="36">
        <f t="shared" si="1"/>
        <v>1.2703555290306079</v>
      </c>
      <c r="F7" s="23">
        <v>222</v>
      </c>
      <c r="G7" s="16">
        <f t="shared" si="2"/>
        <v>1.236011357942208</v>
      </c>
      <c r="H7" s="23">
        <v>2070</v>
      </c>
      <c r="I7" s="16">
        <f t="shared" si="3"/>
        <v>1.4714977287752447</v>
      </c>
    </row>
    <row r="8" spans="1:9" ht="15" customHeight="1">
      <c r="A8" s="37" t="s">
        <v>243</v>
      </c>
      <c r="B8" s="38">
        <f t="shared" si="4"/>
        <v>1000</v>
      </c>
      <c r="C8" s="36">
        <f t="shared" si="0"/>
        <v>0.5159399652256463</v>
      </c>
      <c r="D8" s="35">
        <v>172</v>
      </c>
      <c r="E8" s="36">
        <f t="shared" si="1"/>
        <v>0.4888168926023816</v>
      </c>
      <c r="F8" s="23">
        <v>87</v>
      </c>
      <c r="G8" s="16">
        <f t="shared" si="2"/>
        <v>0.48438282946383826</v>
      </c>
      <c r="H8" s="23">
        <v>741</v>
      </c>
      <c r="I8" s="16">
        <f t="shared" si="3"/>
        <v>0.5267535347934572</v>
      </c>
    </row>
    <row r="9" spans="1:9" ht="15" customHeight="1">
      <c r="A9" s="14" t="s">
        <v>28</v>
      </c>
      <c r="B9" s="38">
        <f t="shared" si="4"/>
        <v>1276</v>
      </c>
      <c r="C9" s="36">
        <f t="shared" si="0"/>
        <v>0.6583393956279248</v>
      </c>
      <c r="D9" s="35">
        <v>157</v>
      </c>
      <c r="E9" s="36">
        <f t="shared" si="1"/>
        <v>0.44618751243356924</v>
      </c>
      <c r="F9" s="23">
        <v>74</v>
      </c>
      <c r="G9" s="16">
        <f t="shared" si="2"/>
        <v>0.41200378598073606</v>
      </c>
      <c r="H9" s="23">
        <v>1045</v>
      </c>
      <c r="I9" s="16">
        <f t="shared" si="3"/>
        <v>0.742857549067696</v>
      </c>
    </row>
    <row r="10" spans="1:9" ht="15" customHeight="1">
      <c r="A10" s="14" t="s">
        <v>29</v>
      </c>
      <c r="B10" s="38">
        <f t="shared" si="4"/>
        <v>2063</v>
      </c>
      <c r="C10" s="36">
        <f t="shared" si="0"/>
        <v>1.0643841482605083</v>
      </c>
      <c r="D10" s="35">
        <v>279</v>
      </c>
      <c r="E10" s="36">
        <f t="shared" si="1"/>
        <v>0.7929064711399095</v>
      </c>
      <c r="F10" s="23">
        <v>74</v>
      </c>
      <c r="G10" s="16">
        <f t="shared" si="2"/>
        <v>0.41200378598073606</v>
      </c>
      <c r="H10" s="23">
        <v>1710</v>
      </c>
      <c r="I10" s="16">
        <f t="shared" si="3"/>
        <v>1.2155850802925936</v>
      </c>
    </row>
    <row r="11" spans="1:9" ht="22.5" customHeight="1">
      <c r="A11" s="17" t="s">
        <v>30</v>
      </c>
      <c r="B11" s="38">
        <f t="shared" si="4"/>
        <v>37058</v>
      </c>
      <c r="C11" s="39">
        <f t="shared" si="0"/>
        <v>19.119703231332004</v>
      </c>
      <c r="D11" s="38">
        <v>2706</v>
      </c>
      <c r="E11" s="39">
        <f t="shared" si="1"/>
        <v>7.690340182453747</v>
      </c>
      <c r="F11" s="23">
        <v>1102</v>
      </c>
      <c r="G11" s="16">
        <f t="shared" si="2"/>
        <v>6.135515839875285</v>
      </c>
      <c r="H11" s="23">
        <v>33250</v>
      </c>
      <c r="I11" s="16">
        <f t="shared" si="3"/>
        <v>23.636376561244873</v>
      </c>
    </row>
    <row r="12" spans="1:9" ht="15" customHeight="1">
      <c r="A12" s="14" t="s">
        <v>31</v>
      </c>
      <c r="B12" s="38">
        <f t="shared" si="4"/>
        <v>16312</v>
      </c>
      <c r="C12" s="39">
        <f t="shared" si="0"/>
        <v>8.416012712760743</v>
      </c>
      <c r="D12" s="38">
        <v>1744</v>
      </c>
      <c r="E12" s="39">
        <f t="shared" si="1"/>
        <v>4.9563759342939155</v>
      </c>
      <c r="F12" s="23">
        <v>1819</v>
      </c>
      <c r="G12" s="16">
        <f t="shared" si="2"/>
        <v>10.12749846890485</v>
      </c>
      <c r="H12" s="23">
        <v>12749</v>
      </c>
      <c r="I12" s="16">
        <f t="shared" si="3"/>
        <v>9.062862098625892</v>
      </c>
    </row>
    <row r="13" spans="1:9" ht="15" customHeight="1">
      <c r="A13" s="17" t="s">
        <v>32</v>
      </c>
      <c r="B13" s="38">
        <f t="shared" si="4"/>
        <v>37261</v>
      </c>
      <c r="C13" s="39">
        <f t="shared" si="0"/>
        <v>19.22443904427281</v>
      </c>
      <c r="D13" s="38">
        <v>15014</v>
      </c>
      <c r="E13" s="39">
        <f t="shared" si="1"/>
        <v>42.66916759030324</v>
      </c>
      <c r="F13" s="23">
        <v>4684</v>
      </c>
      <c r="G13" s="16">
        <f t="shared" si="2"/>
        <v>26.078726128834695</v>
      </c>
      <c r="H13" s="23">
        <v>17563</v>
      </c>
      <c r="I13" s="16">
        <f t="shared" si="3"/>
        <v>12.484982903613345</v>
      </c>
    </row>
    <row r="14" spans="1:9" ht="15" customHeight="1">
      <c r="A14" s="17" t="s">
        <v>33</v>
      </c>
      <c r="B14" s="38">
        <f t="shared" si="4"/>
        <v>11041</v>
      </c>
      <c r="C14" s="39">
        <f t="shared" si="0"/>
        <v>5.696493156056361</v>
      </c>
      <c r="D14" s="38">
        <v>1208</v>
      </c>
      <c r="E14" s="39">
        <f t="shared" si="1"/>
        <v>3.4330860829283543</v>
      </c>
      <c r="F14" s="23">
        <v>4288</v>
      </c>
      <c r="G14" s="16">
        <f t="shared" si="2"/>
        <v>23.873949111964812</v>
      </c>
      <c r="H14" s="23">
        <v>5545</v>
      </c>
      <c r="I14" s="16">
        <f t="shared" si="3"/>
        <v>3.9417656551008364</v>
      </c>
    </row>
    <row r="15" spans="1:9" ht="15" customHeight="1">
      <c r="A15" s="17" t="s">
        <v>34</v>
      </c>
      <c r="B15" s="38">
        <f t="shared" si="4"/>
        <v>8330</v>
      </c>
      <c r="C15" s="39">
        <f t="shared" si="0"/>
        <v>4.297779910329634</v>
      </c>
      <c r="D15" s="38">
        <v>1528</v>
      </c>
      <c r="E15" s="39">
        <f t="shared" si="1"/>
        <v>4.342512859863017</v>
      </c>
      <c r="F15" s="23">
        <v>482</v>
      </c>
      <c r="G15" s="16">
        <f t="shared" si="2"/>
        <v>2.6835922276042536</v>
      </c>
      <c r="H15" s="23">
        <v>6320</v>
      </c>
      <c r="I15" s="16">
        <f t="shared" si="3"/>
        <v>4.492688717806544</v>
      </c>
    </row>
    <row r="16" spans="1:9" ht="15" customHeight="1">
      <c r="A16" s="17" t="s">
        <v>35</v>
      </c>
      <c r="B16" s="38">
        <f t="shared" si="4"/>
        <v>5063</v>
      </c>
      <c r="C16" s="39">
        <f t="shared" si="0"/>
        <v>2.612204043937447</v>
      </c>
      <c r="D16" s="38">
        <v>972</v>
      </c>
      <c r="E16" s="39">
        <f t="shared" si="1"/>
        <v>2.76238383493904</v>
      </c>
      <c r="F16" s="23">
        <v>388</v>
      </c>
      <c r="G16" s="16">
        <f t="shared" si="2"/>
        <v>2.160236067034129</v>
      </c>
      <c r="H16" s="23">
        <v>3703</v>
      </c>
      <c r="I16" s="16">
        <f t="shared" si="3"/>
        <v>2.632345937031271</v>
      </c>
    </row>
    <row r="17" spans="1:9" ht="22.5" customHeight="1">
      <c r="A17" s="17" t="s">
        <v>244</v>
      </c>
      <c r="B17" s="38">
        <f t="shared" si="4"/>
        <v>14060</v>
      </c>
      <c r="C17" s="39">
        <f t="shared" si="0"/>
        <v>7.254115911072588</v>
      </c>
      <c r="D17" s="38">
        <v>1973</v>
      </c>
      <c r="E17" s="39">
        <f t="shared" si="1"/>
        <v>5.607184471537783</v>
      </c>
      <c r="F17" s="23">
        <v>882</v>
      </c>
      <c r="G17" s="16">
        <f t="shared" si="2"/>
        <v>4.910639719392016</v>
      </c>
      <c r="H17" s="23">
        <v>11205</v>
      </c>
      <c r="I17" s="16">
        <f t="shared" si="3"/>
        <v>7.96528118402252</v>
      </c>
    </row>
    <row r="18" spans="1:9" ht="15" customHeight="1">
      <c r="A18" s="17" t="s">
        <v>245</v>
      </c>
      <c r="B18" s="38">
        <f t="shared" si="4"/>
        <v>2054</v>
      </c>
      <c r="C18" s="39">
        <f t="shared" si="0"/>
        <v>1.0597406885734775</v>
      </c>
      <c r="D18" s="38">
        <v>354</v>
      </c>
      <c r="E18" s="39">
        <f t="shared" si="1"/>
        <v>1.0060533719839715</v>
      </c>
      <c r="F18" s="23">
        <v>192</v>
      </c>
      <c r="G18" s="16">
        <f t="shared" si="2"/>
        <v>1.068982796058126</v>
      </c>
      <c r="H18" s="23">
        <v>1508</v>
      </c>
      <c r="I18" s="16">
        <f t="shared" si="3"/>
        <v>1.0719896497551058</v>
      </c>
    </row>
    <row r="19" spans="1:9" s="19" customFormat="1" ht="15" customHeight="1">
      <c r="A19" s="17" t="s">
        <v>246</v>
      </c>
      <c r="B19" s="38">
        <f t="shared" si="4"/>
        <v>11483</v>
      </c>
      <c r="C19" s="39">
        <f t="shared" si="0"/>
        <v>5.924538620686097</v>
      </c>
      <c r="D19" s="18">
        <v>1084</v>
      </c>
      <c r="E19" s="39">
        <f t="shared" si="1"/>
        <v>3.0806832068661723</v>
      </c>
      <c r="F19" s="23">
        <v>187</v>
      </c>
      <c r="G19" s="16">
        <f t="shared" si="2"/>
        <v>1.041144702410779</v>
      </c>
      <c r="H19" s="23">
        <v>10212</v>
      </c>
      <c r="I19" s="16">
        <f t="shared" si="3"/>
        <v>7.2593887952912075</v>
      </c>
    </row>
    <row r="20" spans="1:9" ht="15" customHeight="1">
      <c r="A20" t="s">
        <v>36</v>
      </c>
      <c r="B20" s="38">
        <f t="shared" si="4"/>
        <v>8905</v>
      </c>
      <c r="C20" s="39">
        <f t="shared" si="0"/>
        <v>4.59444539033438</v>
      </c>
      <c r="D20" s="18">
        <v>1355</v>
      </c>
      <c r="E20" s="39">
        <f t="shared" si="1"/>
        <v>3.850854008582715</v>
      </c>
      <c r="F20" s="23">
        <v>283</v>
      </c>
      <c r="G20" s="16">
        <f t="shared" si="2"/>
        <v>1.5756361004398418</v>
      </c>
      <c r="H20" s="23">
        <v>7267</v>
      </c>
      <c r="I20" s="16">
        <f t="shared" si="3"/>
        <v>5.165881157009519</v>
      </c>
    </row>
    <row r="21" spans="1:10" ht="15" customHeight="1">
      <c r="A21" t="s">
        <v>37</v>
      </c>
      <c r="B21" s="38">
        <f t="shared" si="4"/>
        <v>6748</v>
      </c>
      <c r="C21" s="39">
        <f t="shared" si="0"/>
        <v>3.4815628853426617</v>
      </c>
      <c r="D21" s="18">
        <v>375</v>
      </c>
      <c r="E21" s="39">
        <f t="shared" si="1"/>
        <v>1.0657345042203086</v>
      </c>
      <c r="F21" s="23">
        <v>128</v>
      </c>
      <c r="G21" s="16">
        <f t="shared" si="2"/>
        <v>0.7126551973720839</v>
      </c>
      <c r="H21" s="23">
        <v>6245</v>
      </c>
      <c r="I21" s="16">
        <f t="shared" si="3"/>
        <v>4.439373582705992</v>
      </c>
      <c r="J21" s="166"/>
    </row>
    <row r="22" spans="1:10" ht="15" customHeight="1">
      <c r="A22" t="s">
        <v>38</v>
      </c>
      <c r="B22" s="38">
        <f t="shared" si="4"/>
        <v>646</v>
      </c>
      <c r="C22" s="39">
        <f t="shared" si="0"/>
        <v>0.3332972175357675</v>
      </c>
      <c r="D22" s="18">
        <v>65</v>
      </c>
      <c r="E22" s="39">
        <f t="shared" si="1"/>
        <v>0.1847273140648535</v>
      </c>
      <c r="F22" s="23">
        <v>16</v>
      </c>
      <c r="G22" s="16">
        <f t="shared" si="2"/>
        <v>0.08908189967151049</v>
      </c>
      <c r="H22" s="23">
        <v>565</v>
      </c>
      <c r="I22" s="16">
        <f t="shared" si="3"/>
        <v>0.401640684424161</v>
      </c>
      <c r="J22" s="166"/>
    </row>
    <row r="23" spans="1:10" ht="15" customHeight="1">
      <c r="A23" s="20" t="s">
        <v>39</v>
      </c>
      <c r="B23" s="185">
        <f t="shared" si="4"/>
        <v>914</v>
      </c>
      <c r="C23" s="40">
        <f t="shared" si="0"/>
        <v>0.47156912821624075</v>
      </c>
      <c r="D23" s="21">
        <v>92</v>
      </c>
      <c r="E23" s="40">
        <f t="shared" si="1"/>
        <v>0.2614601983687157</v>
      </c>
      <c r="F23" s="41">
        <v>31</v>
      </c>
      <c r="G23" s="22">
        <f t="shared" si="2"/>
        <v>0.1725961806135516</v>
      </c>
      <c r="H23" s="41">
        <v>791</v>
      </c>
      <c r="I23" s="22">
        <f t="shared" si="3"/>
        <v>0.5622969581938254</v>
      </c>
      <c r="J23" s="166"/>
    </row>
    <row r="24" spans="2:5" ht="15" customHeight="1">
      <c r="B24" s="17"/>
      <c r="C24" s="17"/>
      <c r="D24" s="17"/>
      <c r="E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8:9" ht="15" customHeight="1">
      <c r="H36" s="17"/>
      <c r="I36" s="17"/>
    </row>
    <row r="37" spans="8:9" ht="15" customHeight="1">
      <c r="H37" s="17"/>
      <c r="I37" s="17"/>
    </row>
    <row r="38" spans="8:9" ht="15" customHeight="1">
      <c r="H38" s="17"/>
      <c r="I38" s="17"/>
    </row>
    <row r="39" spans="8:9" ht="15" customHeight="1">
      <c r="H39" s="17"/>
      <c r="I39" s="17"/>
    </row>
    <row r="40" spans="8:9" ht="15" customHeight="1">
      <c r="H40" s="17"/>
      <c r="I40" s="17"/>
    </row>
    <row r="41" spans="8:9" ht="15" customHeight="1">
      <c r="H41" s="17"/>
      <c r="I41" s="17"/>
    </row>
    <row r="42" spans="8:9" ht="15" customHeight="1">
      <c r="H42" s="17"/>
      <c r="I42" s="17"/>
    </row>
    <row r="43" spans="8:9" ht="15" customHeight="1">
      <c r="H43" s="17"/>
      <c r="I43" s="17"/>
    </row>
    <row r="44" spans="8:9" ht="15" customHeight="1">
      <c r="H44" s="17"/>
      <c r="I44" s="17"/>
    </row>
    <row r="45" spans="8:9" ht="15" customHeight="1">
      <c r="H45" s="17"/>
      <c r="I45" s="17"/>
    </row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8.5" style="0" bestFit="1" customWidth="1"/>
    <col min="11" max="11" width="10.33203125" style="0" bestFit="1" customWidth="1"/>
    <col min="12" max="12" width="7.5" style="0" bestFit="1" customWidth="1"/>
  </cols>
  <sheetData>
    <row r="1" spans="1:9" s="2" customFormat="1" ht="60" customHeight="1">
      <c r="A1" s="385" t="s">
        <v>418</v>
      </c>
      <c r="B1" s="387"/>
      <c r="C1" s="387"/>
      <c r="D1" s="387"/>
      <c r="E1" s="387"/>
      <c r="F1" s="387"/>
      <c r="G1" s="387"/>
      <c r="H1" s="388"/>
      <c r="I1" s="388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35" t="s">
        <v>359</v>
      </c>
      <c r="B3" s="382" t="s">
        <v>0</v>
      </c>
      <c r="C3" s="382"/>
      <c r="D3" s="382" t="s">
        <v>41</v>
      </c>
      <c r="E3" s="382"/>
      <c r="F3" s="382" t="s">
        <v>3</v>
      </c>
      <c r="G3" s="382" t="s">
        <v>3</v>
      </c>
      <c r="H3" s="382" t="s">
        <v>42</v>
      </c>
      <c r="I3" s="382"/>
    </row>
    <row r="4" spans="1:14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K4" s="163"/>
      <c r="L4" s="163"/>
      <c r="M4" s="163"/>
      <c r="N4" s="163"/>
    </row>
    <row r="5" spans="1:14" s="13" customFormat="1" ht="15" customHeight="1">
      <c r="A5" s="11" t="s">
        <v>6</v>
      </c>
      <c r="B5" s="12">
        <f>D5+F5+H5</f>
        <v>193821</v>
      </c>
      <c r="C5" s="34">
        <f aca="true" t="shared" si="0" ref="C5:C23">B5/$B5*100</f>
        <v>100</v>
      </c>
      <c r="D5" s="33">
        <f>SUM(D6:D23)</f>
        <v>35187</v>
      </c>
      <c r="E5" s="42">
        <f aca="true" t="shared" si="1" ref="E5:E23">D5/$B5*100</f>
        <v>18.15437955639482</v>
      </c>
      <c r="F5" s="33">
        <f>SUM(F6:F23)</f>
        <v>17961</v>
      </c>
      <c r="G5" s="42">
        <f aca="true" t="shared" si="2" ref="G5:G23">F5/$B5*100</f>
        <v>9.266797715417834</v>
      </c>
      <c r="H5" s="33">
        <f>SUM(H6:H23)</f>
        <v>140673</v>
      </c>
      <c r="I5" s="42">
        <f aca="true" t="shared" si="3" ref="I5:I23">H5/$B5*100</f>
        <v>72.57882272818735</v>
      </c>
      <c r="K5" s="167"/>
      <c r="L5" s="167"/>
      <c r="M5" s="167"/>
      <c r="N5" s="167"/>
    </row>
    <row r="6" spans="1:14" ht="15" customHeight="1">
      <c r="A6" s="14" t="s">
        <v>27</v>
      </c>
      <c r="B6" s="18">
        <f>D6+F6+H6</f>
        <v>26868</v>
      </c>
      <c r="C6" s="43">
        <f t="shared" si="0"/>
        <v>100</v>
      </c>
      <c r="D6" s="35">
        <v>5662</v>
      </c>
      <c r="E6" s="36">
        <f t="shared" si="1"/>
        <v>21.073395861247583</v>
      </c>
      <c r="F6" s="23">
        <v>3022</v>
      </c>
      <c r="G6" s="16">
        <f t="shared" si="2"/>
        <v>11.24758076522257</v>
      </c>
      <c r="H6" s="23">
        <v>18184</v>
      </c>
      <c r="I6" s="16">
        <f t="shared" si="3"/>
        <v>67.67902337352984</v>
      </c>
      <c r="K6" s="168"/>
      <c r="L6" s="169"/>
      <c r="M6" s="169"/>
      <c r="N6" s="169"/>
    </row>
    <row r="7" spans="1:14" ht="15" customHeight="1">
      <c r="A7" s="37" t="s">
        <v>242</v>
      </c>
      <c r="B7" s="18">
        <f aca="true" t="shared" si="4" ref="B7:B23">D7+F7+H7</f>
        <v>2739</v>
      </c>
      <c r="C7" s="43">
        <f t="shared" si="0"/>
        <v>100</v>
      </c>
      <c r="D7" s="35">
        <v>447</v>
      </c>
      <c r="E7" s="36">
        <f t="shared" si="1"/>
        <v>16.319824753559693</v>
      </c>
      <c r="F7" s="23">
        <v>222</v>
      </c>
      <c r="G7" s="16">
        <f t="shared" si="2"/>
        <v>8.105147864184008</v>
      </c>
      <c r="H7" s="23">
        <v>2070</v>
      </c>
      <c r="I7" s="16">
        <f t="shared" si="3"/>
        <v>75.5750273822563</v>
      </c>
      <c r="K7" s="168"/>
      <c r="L7" s="169"/>
      <c r="M7" s="169"/>
      <c r="N7" s="169"/>
    </row>
    <row r="8" spans="1:14" ht="15" customHeight="1">
      <c r="A8" s="37" t="s">
        <v>243</v>
      </c>
      <c r="B8" s="18">
        <f t="shared" si="4"/>
        <v>1000</v>
      </c>
      <c r="C8" s="43">
        <f t="shared" si="0"/>
        <v>100</v>
      </c>
      <c r="D8" s="35">
        <v>172</v>
      </c>
      <c r="E8" s="36">
        <f t="shared" si="1"/>
        <v>17.2</v>
      </c>
      <c r="F8" s="23">
        <v>87</v>
      </c>
      <c r="G8" s="16">
        <f t="shared" si="2"/>
        <v>8.7</v>
      </c>
      <c r="H8" s="23">
        <v>741</v>
      </c>
      <c r="I8" s="16">
        <f t="shared" si="3"/>
        <v>74.1</v>
      </c>
      <c r="K8" s="168"/>
      <c r="L8" s="169"/>
      <c r="M8" s="169"/>
      <c r="N8" s="169"/>
    </row>
    <row r="9" spans="1:14" ht="15" customHeight="1">
      <c r="A9" s="14" t="s">
        <v>28</v>
      </c>
      <c r="B9" s="18">
        <f t="shared" si="4"/>
        <v>1276</v>
      </c>
      <c r="C9" s="43">
        <f t="shared" si="0"/>
        <v>100</v>
      </c>
      <c r="D9" s="35">
        <v>157</v>
      </c>
      <c r="E9" s="36">
        <f t="shared" si="1"/>
        <v>12.304075235109718</v>
      </c>
      <c r="F9" s="23">
        <v>74</v>
      </c>
      <c r="G9" s="16">
        <f t="shared" si="2"/>
        <v>5.799373040752351</v>
      </c>
      <c r="H9" s="23">
        <v>1045</v>
      </c>
      <c r="I9" s="16">
        <f t="shared" si="3"/>
        <v>81.89655172413794</v>
      </c>
      <c r="K9" s="168"/>
      <c r="L9" s="169"/>
      <c r="M9" s="169"/>
      <c r="N9" s="169"/>
    </row>
    <row r="10" spans="1:14" ht="15" customHeight="1">
      <c r="A10" s="14" t="s">
        <v>29</v>
      </c>
      <c r="B10" s="18">
        <f t="shared" si="4"/>
        <v>2063</v>
      </c>
      <c r="C10" s="43">
        <f t="shared" si="0"/>
        <v>100</v>
      </c>
      <c r="D10" s="35">
        <v>279</v>
      </c>
      <c r="E10" s="36">
        <f t="shared" si="1"/>
        <v>13.523994183228307</v>
      </c>
      <c r="F10" s="23">
        <v>74</v>
      </c>
      <c r="G10" s="16">
        <f t="shared" si="2"/>
        <v>3.587009209888512</v>
      </c>
      <c r="H10" s="23">
        <v>1710</v>
      </c>
      <c r="I10" s="16">
        <f t="shared" si="3"/>
        <v>82.88899660688318</v>
      </c>
      <c r="K10" s="168"/>
      <c r="L10" s="169"/>
      <c r="M10" s="169"/>
      <c r="N10" s="169"/>
    </row>
    <row r="11" spans="1:14" ht="22.5" customHeight="1">
      <c r="A11" s="17" t="s">
        <v>30</v>
      </c>
      <c r="B11" s="18">
        <f t="shared" si="4"/>
        <v>37058</v>
      </c>
      <c r="C11" s="44">
        <f t="shared" si="0"/>
        <v>100</v>
      </c>
      <c r="D11" s="38">
        <v>2706</v>
      </c>
      <c r="E11" s="39">
        <f t="shared" si="1"/>
        <v>7.302067030060985</v>
      </c>
      <c r="F11" s="23">
        <v>1102</v>
      </c>
      <c r="G11" s="16">
        <f t="shared" si="2"/>
        <v>2.973716876248044</v>
      </c>
      <c r="H11" s="23">
        <v>33250</v>
      </c>
      <c r="I11" s="16">
        <f t="shared" si="3"/>
        <v>89.72421609369097</v>
      </c>
      <c r="K11" s="168"/>
      <c r="L11" s="169"/>
      <c r="M11" s="169"/>
      <c r="N11" s="169"/>
    </row>
    <row r="12" spans="1:14" ht="15" customHeight="1">
      <c r="A12" s="14" t="s">
        <v>31</v>
      </c>
      <c r="B12" s="18">
        <f t="shared" si="4"/>
        <v>16312</v>
      </c>
      <c r="C12" s="44">
        <f t="shared" si="0"/>
        <v>100</v>
      </c>
      <c r="D12" s="38">
        <v>1744</v>
      </c>
      <c r="E12" s="39">
        <f t="shared" si="1"/>
        <v>10.691515448749387</v>
      </c>
      <c r="F12" s="23">
        <v>1819</v>
      </c>
      <c r="G12" s="16">
        <f t="shared" si="2"/>
        <v>11.151299656694459</v>
      </c>
      <c r="H12" s="23">
        <v>12749</v>
      </c>
      <c r="I12" s="16">
        <f t="shared" si="3"/>
        <v>78.15718489455615</v>
      </c>
      <c r="K12" s="168"/>
      <c r="L12" s="169"/>
      <c r="M12" s="169"/>
      <c r="N12" s="169"/>
    </row>
    <row r="13" spans="1:14" ht="15" customHeight="1">
      <c r="A13" s="17" t="s">
        <v>32</v>
      </c>
      <c r="B13" s="18">
        <f t="shared" si="4"/>
        <v>37261</v>
      </c>
      <c r="C13" s="44">
        <f t="shared" si="0"/>
        <v>100</v>
      </c>
      <c r="D13" s="38">
        <v>15014</v>
      </c>
      <c r="E13" s="39">
        <f t="shared" si="1"/>
        <v>40.29414132739325</v>
      </c>
      <c r="F13" s="23">
        <v>4684</v>
      </c>
      <c r="G13" s="16">
        <f t="shared" si="2"/>
        <v>12.570784466332091</v>
      </c>
      <c r="H13" s="23">
        <v>17563</v>
      </c>
      <c r="I13" s="16">
        <f t="shared" si="3"/>
        <v>47.13507420627466</v>
      </c>
      <c r="K13" s="168"/>
      <c r="L13" s="169"/>
      <c r="M13" s="169"/>
      <c r="N13" s="169"/>
    </row>
    <row r="14" spans="1:14" ht="15" customHeight="1">
      <c r="A14" s="17" t="s">
        <v>33</v>
      </c>
      <c r="B14" s="18">
        <f t="shared" si="4"/>
        <v>11041</v>
      </c>
      <c r="C14" s="44">
        <f t="shared" si="0"/>
        <v>100</v>
      </c>
      <c r="D14" s="38">
        <v>1208</v>
      </c>
      <c r="E14" s="39">
        <f t="shared" si="1"/>
        <v>10.9410379494611</v>
      </c>
      <c r="F14" s="23">
        <v>4288</v>
      </c>
      <c r="G14" s="16">
        <f t="shared" si="2"/>
        <v>38.83706186033874</v>
      </c>
      <c r="H14" s="23">
        <v>5545</v>
      </c>
      <c r="I14" s="16">
        <f t="shared" si="3"/>
        <v>50.22190019020017</v>
      </c>
      <c r="K14" s="168"/>
      <c r="L14" s="169"/>
      <c r="M14" s="169"/>
      <c r="N14" s="169"/>
    </row>
    <row r="15" spans="1:14" ht="15" customHeight="1">
      <c r="A15" s="17" t="s">
        <v>34</v>
      </c>
      <c r="B15" s="18">
        <f t="shared" si="4"/>
        <v>8330</v>
      </c>
      <c r="C15" s="44">
        <f t="shared" si="0"/>
        <v>100</v>
      </c>
      <c r="D15" s="38">
        <v>1528</v>
      </c>
      <c r="E15" s="39">
        <f t="shared" si="1"/>
        <v>18.343337334933974</v>
      </c>
      <c r="F15" s="23">
        <v>482</v>
      </c>
      <c r="G15" s="16">
        <f t="shared" si="2"/>
        <v>5.786314525810324</v>
      </c>
      <c r="H15" s="23">
        <v>6320</v>
      </c>
      <c r="I15" s="16">
        <f t="shared" si="3"/>
        <v>75.87034813925571</v>
      </c>
      <c r="K15" s="168"/>
      <c r="L15" s="169"/>
      <c r="M15" s="169"/>
      <c r="N15" s="169"/>
    </row>
    <row r="16" spans="1:14" ht="15" customHeight="1">
      <c r="A16" s="17" t="s">
        <v>35</v>
      </c>
      <c r="B16" s="18">
        <f t="shared" si="4"/>
        <v>5063</v>
      </c>
      <c r="C16" s="44">
        <f t="shared" si="0"/>
        <v>100</v>
      </c>
      <c r="D16" s="38">
        <v>972</v>
      </c>
      <c r="E16" s="39">
        <f t="shared" si="1"/>
        <v>19.19810389097373</v>
      </c>
      <c r="F16" s="23">
        <v>388</v>
      </c>
      <c r="G16" s="16">
        <f t="shared" si="2"/>
        <v>7.663440647837251</v>
      </c>
      <c r="H16" s="23">
        <v>3703</v>
      </c>
      <c r="I16" s="16">
        <f t="shared" si="3"/>
        <v>73.13845546118903</v>
      </c>
      <c r="K16" s="168"/>
      <c r="L16" s="169"/>
      <c r="M16" s="169"/>
      <c r="N16" s="169"/>
    </row>
    <row r="17" spans="1:14" ht="22.5" customHeight="1">
      <c r="A17" s="17" t="s">
        <v>244</v>
      </c>
      <c r="B17" s="18">
        <f t="shared" si="4"/>
        <v>14060</v>
      </c>
      <c r="C17" s="44">
        <f t="shared" si="0"/>
        <v>100</v>
      </c>
      <c r="D17" s="38">
        <v>1973</v>
      </c>
      <c r="E17" s="39">
        <f t="shared" si="1"/>
        <v>14.03271692745377</v>
      </c>
      <c r="F17" s="23">
        <v>882</v>
      </c>
      <c r="G17" s="16">
        <f t="shared" si="2"/>
        <v>6.273115220483641</v>
      </c>
      <c r="H17" s="23">
        <v>11205</v>
      </c>
      <c r="I17" s="16">
        <f t="shared" si="3"/>
        <v>79.69416785206259</v>
      </c>
      <c r="K17" s="168"/>
      <c r="L17" s="169"/>
      <c r="M17" s="169"/>
      <c r="N17" s="169"/>
    </row>
    <row r="18" spans="1:14" ht="15" customHeight="1">
      <c r="A18" s="17" t="s">
        <v>245</v>
      </c>
      <c r="B18" s="18">
        <f t="shared" si="4"/>
        <v>2054</v>
      </c>
      <c r="C18" s="44">
        <f t="shared" si="0"/>
        <v>100</v>
      </c>
      <c r="D18" s="38">
        <v>354</v>
      </c>
      <c r="E18" s="39">
        <f t="shared" si="1"/>
        <v>17.234664070107108</v>
      </c>
      <c r="F18" s="23">
        <v>192</v>
      </c>
      <c r="G18" s="16">
        <f t="shared" si="2"/>
        <v>9.34761441090555</v>
      </c>
      <c r="H18" s="23">
        <v>1508</v>
      </c>
      <c r="I18" s="16">
        <f t="shared" si="3"/>
        <v>73.41772151898735</v>
      </c>
      <c r="K18" s="168"/>
      <c r="L18" s="169"/>
      <c r="M18" s="169"/>
      <c r="N18" s="169"/>
    </row>
    <row r="19" spans="1:14" s="19" customFormat="1" ht="15" customHeight="1">
      <c r="A19" s="17" t="s">
        <v>246</v>
      </c>
      <c r="B19" s="18">
        <f t="shared" si="4"/>
        <v>11483</v>
      </c>
      <c r="C19" s="44">
        <f t="shared" si="0"/>
        <v>100</v>
      </c>
      <c r="D19" s="18">
        <v>1084</v>
      </c>
      <c r="E19" s="39">
        <f t="shared" si="1"/>
        <v>9.440041800923103</v>
      </c>
      <c r="F19" s="23">
        <v>187</v>
      </c>
      <c r="G19" s="16">
        <f t="shared" si="2"/>
        <v>1.6284942959157014</v>
      </c>
      <c r="H19" s="23">
        <v>10212</v>
      </c>
      <c r="I19" s="16">
        <f t="shared" si="3"/>
        <v>88.93146390316119</v>
      </c>
      <c r="K19" s="168"/>
      <c r="L19" s="169"/>
      <c r="M19" s="169"/>
      <c r="N19" s="169"/>
    </row>
    <row r="20" spans="1:14" ht="15" customHeight="1">
      <c r="A20" t="s">
        <v>36</v>
      </c>
      <c r="B20" s="18">
        <f t="shared" si="4"/>
        <v>8905</v>
      </c>
      <c r="C20" s="44">
        <f t="shared" si="0"/>
        <v>100</v>
      </c>
      <c r="D20" s="18">
        <v>1355</v>
      </c>
      <c r="E20" s="39">
        <f t="shared" si="1"/>
        <v>15.216170690623246</v>
      </c>
      <c r="F20" s="23">
        <v>283</v>
      </c>
      <c r="G20" s="16">
        <f t="shared" si="2"/>
        <v>3.177989893318361</v>
      </c>
      <c r="H20" s="23">
        <v>7267</v>
      </c>
      <c r="I20" s="16">
        <f t="shared" si="3"/>
        <v>81.60583941605839</v>
      </c>
      <c r="K20" s="168"/>
      <c r="L20" s="169"/>
      <c r="M20" s="169"/>
      <c r="N20" s="169"/>
    </row>
    <row r="21" spans="1:14" ht="15" customHeight="1">
      <c r="A21" t="s">
        <v>37</v>
      </c>
      <c r="B21" s="18">
        <f t="shared" si="4"/>
        <v>6748</v>
      </c>
      <c r="C21" s="44">
        <f t="shared" si="0"/>
        <v>100</v>
      </c>
      <c r="D21" s="18">
        <v>375</v>
      </c>
      <c r="E21" s="39">
        <f t="shared" si="1"/>
        <v>5.557202133965619</v>
      </c>
      <c r="F21" s="23">
        <v>128</v>
      </c>
      <c r="G21" s="16">
        <f t="shared" si="2"/>
        <v>1.896858328393598</v>
      </c>
      <c r="H21" s="23">
        <v>6245</v>
      </c>
      <c r="I21" s="16">
        <f t="shared" si="3"/>
        <v>92.54593953764079</v>
      </c>
      <c r="K21" s="168"/>
      <c r="L21" s="169"/>
      <c r="M21" s="169"/>
      <c r="N21" s="169"/>
    </row>
    <row r="22" spans="1:14" ht="15" customHeight="1">
      <c r="A22" t="s">
        <v>38</v>
      </c>
      <c r="B22" s="18">
        <f t="shared" si="4"/>
        <v>646</v>
      </c>
      <c r="C22" s="44">
        <f t="shared" si="0"/>
        <v>100</v>
      </c>
      <c r="D22" s="18">
        <v>65</v>
      </c>
      <c r="E22" s="39">
        <f t="shared" si="1"/>
        <v>10.061919504643962</v>
      </c>
      <c r="F22" s="23">
        <v>16</v>
      </c>
      <c r="G22" s="16">
        <f t="shared" si="2"/>
        <v>2.476780185758514</v>
      </c>
      <c r="H22" s="23">
        <v>565</v>
      </c>
      <c r="I22" s="16">
        <f t="shared" si="3"/>
        <v>87.46130030959752</v>
      </c>
      <c r="K22" s="168"/>
      <c r="L22" s="169"/>
      <c r="M22" s="169"/>
      <c r="N22" s="169"/>
    </row>
    <row r="23" spans="1:14" ht="15" customHeight="1">
      <c r="A23" s="20" t="s">
        <v>39</v>
      </c>
      <c r="B23" s="21">
        <f t="shared" si="4"/>
        <v>914</v>
      </c>
      <c r="C23" s="45">
        <f t="shared" si="0"/>
        <v>100</v>
      </c>
      <c r="D23" s="21">
        <v>92</v>
      </c>
      <c r="E23" s="40">
        <f t="shared" si="1"/>
        <v>10.065645514223196</v>
      </c>
      <c r="F23" s="41">
        <v>31</v>
      </c>
      <c r="G23" s="22">
        <f t="shared" si="2"/>
        <v>3.391684901531729</v>
      </c>
      <c r="H23" s="41">
        <v>791</v>
      </c>
      <c r="I23" s="22">
        <f t="shared" si="3"/>
        <v>86.54266958424508</v>
      </c>
      <c r="K23" s="168"/>
      <c r="L23" s="169"/>
      <c r="M23" s="169"/>
      <c r="N23" s="169"/>
    </row>
    <row r="24" spans="2:5" ht="15" customHeight="1">
      <c r="B24" s="17"/>
      <c r="C24" s="17"/>
      <c r="D24" s="17"/>
      <c r="E24" s="17"/>
    </row>
    <row r="25" ht="15" customHeight="1"/>
    <row r="26" spans="10:12" ht="15" customHeight="1">
      <c r="J26" s="46"/>
      <c r="K26" s="46"/>
      <c r="L26" s="46"/>
    </row>
    <row r="27" spans="10:13" ht="15" customHeight="1">
      <c r="J27" s="14"/>
      <c r="K27" s="47"/>
      <c r="L27" s="47"/>
      <c r="M27" s="23"/>
    </row>
    <row r="28" spans="10:13" ht="15" customHeight="1">
      <c r="J28" s="14"/>
      <c r="K28" s="47"/>
      <c r="L28" s="47"/>
      <c r="M28" s="23"/>
    </row>
    <row r="29" spans="10:13" ht="15" customHeight="1">
      <c r="J29" s="14"/>
      <c r="K29" s="47"/>
      <c r="L29" s="47"/>
      <c r="M29" s="23"/>
    </row>
    <row r="30" spans="10:13" ht="15" customHeight="1">
      <c r="J30" s="14"/>
      <c r="K30" s="47"/>
      <c r="L30" s="47"/>
      <c r="M30" s="23"/>
    </row>
    <row r="31" spans="10:13" ht="15" customHeight="1">
      <c r="J31" s="14"/>
      <c r="K31" s="47"/>
      <c r="L31" s="47"/>
      <c r="M31" s="23"/>
    </row>
    <row r="32" spans="10:13" ht="15" customHeight="1">
      <c r="J32" s="48"/>
      <c r="K32" s="47"/>
      <c r="L32" s="47"/>
      <c r="M32" s="23"/>
    </row>
    <row r="33" spans="10:13" ht="15" customHeight="1">
      <c r="J33" s="48"/>
      <c r="K33" s="47"/>
      <c r="L33" s="47"/>
      <c r="M33" s="23"/>
    </row>
    <row r="34" spans="10:13" ht="15" customHeight="1">
      <c r="J34" s="48"/>
      <c r="K34" s="47"/>
      <c r="L34" s="47"/>
      <c r="M34" s="23"/>
    </row>
    <row r="35" spans="10:13" ht="15" customHeight="1">
      <c r="J35" s="48"/>
      <c r="K35" s="47"/>
      <c r="L35" s="47"/>
      <c r="M35" s="23"/>
    </row>
    <row r="36" spans="8:13" ht="15" customHeight="1">
      <c r="H36" s="17"/>
      <c r="I36" s="17"/>
      <c r="J36" s="48"/>
      <c r="K36" s="205"/>
      <c r="L36" s="205"/>
      <c r="M36" s="23"/>
    </row>
    <row r="37" spans="8:13" ht="15" customHeight="1">
      <c r="H37" s="17"/>
      <c r="I37" s="17"/>
      <c r="J37" s="48"/>
      <c r="K37" s="205"/>
      <c r="L37" s="205"/>
      <c r="M37" s="23"/>
    </row>
    <row r="38" spans="8:13" ht="15" customHeight="1">
      <c r="H38" s="17"/>
      <c r="I38" s="17"/>
      <c r="J38" s="48"/>
      <c r="K38" s="205"/>
      <c r="L38" s="205"/>
      <c r="M38" s="23"/>
    </row>
    <row r="39" spans="8:13" ht="15" customHeight="1">
      <c r="H39" s="17"/>
      <c r="I39" s="17"/>
      <c r="J39" s="48"/>
      <c r="K39" s="205"/>
      <c r="L39" s="205"/>
      <c r="M39" s="23"/>
    </row>
    <row r="40" spans="8:13" ht="15" customHeight="1">
      <c r="H40" s="17"/>
      <c r="I40" s="17"/>
      <c r="J40" s="48"/>
      <c r="K40" s="205"/>
      <c r="L40" s="205"/>
      <c r="M40" s="23"/>
    </row>
    <row r="41" spans="8:13" ht="15" customHeight="1">
      <c r="H41" s="17"/>
      <c r="I41" s="17"/>
      <c r="J41" s="48"/>
      <c r="K41" s="205"/>
      <c r="L41" s="205"/>
      <c r="M41" s="23"/>
    </row>
    <row r="42" spans="8:13" ht="15" customHeight="1">
      <c r="H42" s="17"/>
      <c r="I42" s="17"/>
      <c r="J42" s="48"/>
      <c r="K42" s="205"/>
      <c r="L42" s="205"/>
      <c r="M42" s="23"/>
    </row>
    <row r="43" spans="8:13" ht="15" customHeight="1">
      <c r="H43" s="17"/>
      <c r="I43" s="17"/>
      <c r="J43" s="48"/>
      <c r="K43" s="205"/>
      <c r="L43" s="205"/>
      <c r="M43" s="23"/>
    </row>
    <row r="44" spans="8:13" ht="15" customHeight="1">
      <c r="H44" s="17"/>
      <c r="I44" s="17"/>
      <c r="J44" s="48"/>
      <c r="K44" s="205"/>
      <c r="L44" s="205"/>
      <c r="M44" s="23"/>
    </row>
    <row r="45" spans="8:12" ht="15" customHeight="1">
      <c r="H45" s="17"/>
      <c r="I45" s="17"/>
      <c r="J45" s="49"/>
      <c r="K45" s="205"/>
      <c r="L45" s="205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Administrador</cp:lastModifiedBy>
  <cp:lastPrinted>2007-05-16T11:12:12Z</cp:lastPrinted>
  <dcterms:created xsi:type="dcterms:W3CDTF">2004-09-20T08:19:31Z</dcterms:created>
  <dcterms:modified xsi:type="dcterms:W3CDTF">2008-02-29T12:34:04Z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