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510" windowWidth="15360" windowHeight="9000" tabRatio="716" activeTab="0"/>
  </bookViews>
  <sheets>
    <sheet name="Año 2014" sheetId="1" r:id="rId1"/>
    <sheet name="Año 2013" sheetId="2" r:id="rId2"/>
    <sheet name="Año 2012" sheetId="3" r:id="rId3"/>
    <sheet name="Año 2011" sheetId="4" r:id="rId4"/>
    <sheet name="Año 2010" sheetId="5" r:id="rId5"/>
    <sheet name="Año 2009" sheetId="6" r:id="rId6"/>
    <sheet name="Año 2008" sheetId="7" r:id="rId7"/>
    <sheet name="Año 2007" sheetId="8" r:id="rId8"/>
    <sheet name="Año 2006" sheetId="9" r:id="rId9"/>
    <sheet name="Año 2005" sheetId="10" r:id="rId10"/>
    <sheet name="Año 2004 " sheetId="11" r:id="rId11"/>
    <sheet name="AÑO 2003" sheetId="12" r:id="rId12"/>
    <sheet name="AÑO 2002" sheetId="13" r:id="rId13"/>
    <sheet name="AÑO 2001" sheetId="14" r:id="rId14"/>
    <sheet name="Año 2000" sheetId="15" r:id="rId15"/>
    <sheet name="Año 1999" sheetId="16" r:id="rId16"/>
    <sheet name="Año 1998 " sheetId="17" r:id="rId17"/>
    <sheet name="Año 1997" sheetId="18" r:id="rId18"/>
  </sheets>
  <definedNames/>
  <calcPr fullCalcOnLoad="1"/>
</workbook>
</file>

<file path=xl/sharedStrings.xml><?xml version="1.0" encoding="utf-8"?>
<sst xmlns="http://schemas.openxmlformats.org/spreadsheetml/2006/main" count="793" uniqueCount="74">
  <si>
    <t>Información estadística de Aragón</t>
  </si>
  <si>
    <t>Medio Ambiente</t>
  </si>
  <si>
    <t>Residuos / Actividades de reciclado de residuos</t>
  </si>
  <si>
    <t>Andalucía</t>
  </si>
  <si>
    <t>Aragón</t>
  </si>
  <si>
    <t>Balears (Illes)</t>
  </si>
  <si>
    <t xml:space="preserve">Canarias 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</si>
  <si>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</si>
  <si>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</si>
  <si>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</si>
  <si>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</si>
  <si>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</si>
  <si>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</si>
  <si>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</si>
  <si>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</si>
  <si>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</si>
  <si>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</si>
  <si>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</si>
  <si>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</si>
  <si>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>Ceuta</t>
  </si>
  <si>
    <t>Melilla</t>
  </si>
  <si>
    <t>Total España</t>
  </si>
  <si>
    <t>Incineración</t>
  </si>
  <si>
    <t>Unidad: toneladas</t>
  </si>
  <si>
    <t>Total</t>
  </si>
  <si>
    <t>% sobre el total</t>
  </si>
  <si>
    <t>Fuente:  Ecoacero.</t>
  </si>
  <si>
    <t>Selectiva</t>
  </si>
  <si>
    <t>(*) Otros sistemas de recogida de latas de bebida.</t>
  </si>
  <si>
    <t> </t>
  </si>
  <si>
    <t xml:space="preserve"> -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</si>
  <si>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11 de septiembre de 2002.</t>
    </r>
    <r>
      <rPr>
        <b/>
        <sz val="7"/>
        <color indexed="8"/>
        <rFont val="Arial"/>
        <family val="2"/>
      </rPr>
      <t xml:space="preserve"> </t>
    </r>
  </si>
  <si>
    <t>RSU en masa</t>
  </si>
  <si>
    <t>Recuperadores</t>
  </si>
  <si>
    <t>Asturias (Principado de)</t>
  </si>
  <si>
    <t>Recuperación de envases de acero, por sistemas de tratamiento. España y CCAA. Año 2001.</t>
  </si>
  <si>
    <t>Recuperación de envases de acero, por sistemas de tratamiento. España y CCAA. Año 2002.</t>
  </si>
  <si>
    <t xml:space="preserve">  -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</si>
  <si>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9 de julio de 2003.</t>
    </r>
    <r>
      <rPr>
        <b/>
        <sz val="7"/>
        <color indexed="8"/>
        <rFont val="Arial"/>
        <family val="2"/>
      </rPr>
      <t xml:space="preserve"> 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</si>
  <si>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mayo de 2006.</t>
    </r>
  </si>
  <si>
    <t>Fuente:  Ecoacero y Ministerio de Medio Ambiente.</t>
  </si>
  <si>
    <t>Recuperación de envases de acero, por sistemas de tratamiento. España y CCAA. Año 2003.</t>
  </si>
  <si>
    <t>Recuperación de envases de acero, por sistemas de tratamiento. España y CCAA. Año 2000.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</si>
  <si>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mayo de 2006.</t>
    </r>
    <r>
      <rPr>
        <b/>
        <sz val="7"/>
        <color indexed="8"/>
        <rFont val="Arial"/>
        <family val="2"/>
      </rPr>
      <t xml:space="preserve"> </t>
    </r>
  </si>
  <si>
    <t>Fuente:  Ministerio de Medio Ambiente.</t>
  </si>
  <si>
    <t>Otros</t>
  </si>
  <si>
    <t>-</t>
  </si>
  <si>
    <t>Compostaje</t>
  </si>
  <si>
    <t>Triaje (incluye la recogida selectiva)</t>
  </si>
  <si>
    <t>Recuperación de envases de acero, por sistemas de tratamiento. España y CCAA. Año 1997.</t>
  </si>
  <si>
    <t>Recuperación de envases de acero, por sistemas de tratamiento. España y CCAA. Año 1998.</t>
  </si>
  <si>
    <t>Recuperación de envases de acero, por sistemas de tratamiento. España y CCAA. Año 1999.</t>
  </si>
  <si>
    <t>Recuperación de envases de acero, por sistemas de tratamiento. España y CCAA. Año 2004.</t>
  </si>
  <si>
    <t>Recuperación de envases de acero, por sistemas de tratamiento. España y CCAA. Año 2005.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</si>
  <si>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septiembre de 2006.</t>
    </r>
  </si>
  <si>
    <t>Recuperación de envases de acero, por sistemas de tratamiento. España y CCAA. Año 2007.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</si>
  <si>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abril de 2008.</t>
    </r>
  </si>
  <si>
    <t>Recuperación de envases de acero, por sistemas de tratamiento. España y CCAA. Año 2006.</t>
  </si>
  <si>
    <t>Nota: Nota: Información de Ecoacero, Asociación para el reciclado de la hojalata en la que participan la siderurgia, los fabricantes de envases metálicos y distintos sectores envasadores.
Los envases de acero recuperados provienen de distintas vías: las plantas de compostaje, que tratan la basura en masa y extraen distintos materiales antes de proceder a la fabricación del compost, siguen siendo el sistema que mayor cantidad de envases de acero proporciona, las plantas incineradoras, la recogida selectiva mediante contenedor amarillo y el resto del material recuperado proviene de las recogidas que llevan a cabo las empresas de chatarrería.</t>
  </si>
  <si>
    <t>Recuperación de envases de acero, por sistemas de tratamiento. España y CCAA. Año 2008.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</si>
  <si>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septiembre de 2009.</t>
    </r>
  </si>
  <si>
    <t>Recuperación de envases de acero, por sistemas de tratamiento. España y CCAA. Año 2009.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</si>
  <si>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junio de 2010.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</si>
  <si>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junio de 2011.</t>
    </r>
  </si>
  <si>
    <t>Recuperación de envases de acero, por sistemas de tratamiento. España y CCAA. Año 2010.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</si>
  <si>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junio de 2012.</t>
    </r>
  </si>
  <si>
    <t>Recuperación de envases de acero, por sistemas de tratamiento. España y CCAA. Año 2011.</t>
  </si>
  <si>
    <t>Recuperación de envases de acero, por sistemas de tratamiento. España y CCAA. Año 2012.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</si>
  <si>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junio de 2013.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</si>
  <si>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septiembre de 2014.</t>
    </r>
  </si>
  <si>
    <t>Recuperación de envases de acero, por sistemas de tratamiento. España y CCAA. Año 2013.</t>
  </si>
  <si>
    <t>Residuos / Tratamiento de los residuos / Recogida y reciclado</t>
  </si>
  <si>
    <t>Recuperación de envases de acero, por sistemas de tratamiento. España y CCAA. Año 2014.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</si>
  <si>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mayo de 2015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</si>
</sst>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Univers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5"/>
    </xf>
    <xf numFmtId="4" fontId="2" fillId="0" borderId="0" xfId="0" applyNumberFormat="1" applyFont="1" applyFill="1" applyBorder="1" applyAlignment="1">
      <alignment horizontal="left" indent="4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5"/>
    </xf>
    <xf numFmtId="4" fontId="2" fillId="2" borderId="0" xfId="0" applyNumberFormat="1" applyFont="1" applyFill="1" applyBorder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1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4" fontId="14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4" fontId="13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 horizontal="right"/>
    </xf>
    <xf numFmtId="181" fontId="8" fillId="2" borderId="0" xfId="0" applyNumberFormat="1" applyFont="1" applyFill="1" applyBorder="1" applyAlignment="1">
      <alignment horizontal="right"/>
    </xf>
    <xf numFmtId="181" fontId="9" fillId="2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wrapText="1"/>
    </xf>
    <xf numFmtId="3" fontId="8" fillId="2" borderId="5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71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72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255727</v>
      </c>
      <c r="C8" s="82">
        <f>SUM(C10:C28)</f>
        <v>60555</v>
      </c>
      <c r="D8" s="82">
        <f>SUM(D10:D28)</f>
        <v>141890</v>
      </c>
      <c r="E8" s="82">
        <f>SUM(E10:E28)</f>
        <v>22828</v>
      </c>
      <c r="F8" s="82">
        <f>SUM(F10:F28)</f>
        <v>30454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23.679548893937675</v>
      </c>
      <c r="D9" s="66">
        <f>D8*100/$B$8</f>
        <v>55.48495074825888</v>
      </c>
      <c r="E9" s="66">
        <f>E8*100/$B$8</f>
        <v>8.926706996132594</v>
      </c>
      <c r="F9" s="66">
        <f>F8*100/$B$8</f>
        <v>11.908793361670844</v>
      </c>
    </row>
    <row r="10" spans="1:6" s="65" customFormat="1" ht="24.75" customHeight="1">
      <c r="A10" s="65" t="s">
        <v>3</v>
      </c>
      <c r="B10" s="67">
        <f aca="true" t="shared" si="0" ref="B10:B28">SUM(C10:F10)</f>
        <v>43260</v>
      </c>
      <c r="C10" s="67">
        <v>10340</v>
      </c>
      <c r="D10" s="67">
        <v>28213</v>
      </c>
      <c r="E10" s="67">
        <v>0</v>
      </c>
      <c r="F10" s="67">
        <v>4707</v>
      </c>
    </row>
    <row r="11" spans="1:6" s="63" customFormat="1" ht="15" customHeight="1">
      <c r="A11" s="63" t="s">
        <v>4</v>
      </c>
      <c r="B11" s="64">
        <f t="shared" si="0"/>
        <v>8323</v>
      </c>
      <c r="C11" s="64">
        <v>2330</v>
      </c>
      <c r="D11" s="64">
        <v>1864</v>
      </c>
      <c r="E11" s="64">
        <v>0</v>
      </c>
      <c r="F11" s="64">
        <v>4129</v>
      </c>
    </row>
    <row r="12" spans="1:6" s="65" customFormat="1" ht="15" customHeight="1">
      <c r="A12" s="65" t="s">
        <v>34</v>
      </c>
      <c r="B12" s="67">
        <f t="shared" si="0"/>
        <v>1136</v>
      </c>
      <c r="C12" s="67">
        <v>1005</v>
      </c>
      <c r="D12" s="67">
        <v>0</v>
      </c>
      <c r="E12" s="67">
        <v>0</v>
      </c>
      <c r="F12" s="67">
        <v>131</v>
      </c>
    </row>
    <row r="13" spans="1:6" s="65" customFormat="1" ht="15" customHeight="1">
      <c r="A13" s="65" t="s">
        <v>5</v>
      </c>
      <c r="B13" s="67">
        <f t="shared" si="0"/>
        <v>9483</v>
      </c>
      <c r="C13" s="67">
        <v>1694</v>
      </c>
      <c r="D13" s="67">
        <v>47</v>
      </c>
      <c r="E13" s="67">
        <v>7518</v>
      </c>
      <c r="F13" s="67">
        <v>224</v>
      </c>
    </row>
    <row r="14" spans="1:6" s="65" customFormat="1" ht="15" customHeight="1">
      <c r="A14" s="65" t="s">
        <v>6</v>
      </c>
      <c r="B14" s="67">
        <f t="shared" si="0"/>
        <v>6944</v>
      </c>
      <c r="C14" s="67">
        <v>1148</v>
      </c>
      <c r="D14" s="67">
        <v>5537</v>
      </c>
      <c r="E14" s="67">
        <v>0</v>
      </c>
      <c r="F14" s="67">
        <v>259</v>
      </c>
    </row>
    <row r="15" spans="1:6" s="65" customFormat="1" ht="15" customHeight="1">
      <c r="A15" s="65" t="s">
        <v>7</v>
      </c>
      <c r="B15" s="67">
        <f t="shared" si="0"/>
        <v>6331</v>
      </c>
      <c r="C15" s="67">
        <v>565</v>
      </c>
      <c r="D15" s="67">
        <v>5706</v>
      </c>
      <c r="E15" s="67">
        <v>0</v>
      </c>
      <c r="F15" s="67">
        <v>60</v>
      </c>
    </row>
    <row r="16" spans="1:6" s="65" customFormat="1" ht="15" customHeight="1">
      <c r="A16" s="65" t="s">
        <v>8</v>
      </c>
      <c r="B16" s="67">
        <f t="shared" si="0"/>
        <v>13373</v>
      </c>
      <c r="C16" s="67">
        <v>3069</v>
      </c>
      <c r="D16" s="67">
        <v>9787</v>
      </c>
      <c r="E16" s="67">
        <v>0</v>
      </c>
      <c r="F16" s="67">
        <v>517</v>
      </c>
    </row>
    <row r="17" spans="1:6" s="65" customFormat="1" ht="15" customHeight="1">
      <c r="A17" s="65" t="s">
        <v>9</v>
      </c>
      <c r="B17" s="67">
        <f t="shared" si="0"/>
        <v>10961</v>
      </c>
      <c r="C17" s="67">
        <v>2473</v>
      </c>
      <c r="D17" s="67">
        <v>8063</v>
      </c>
      <c r="E17" s="67">
        <v>0</v>
      </c>
      <c r="F17" s="67">
        <v>425</v>
      </c>
    </row>
    <row r="18" spans="1:6" s="65" customFormat="1" ht="15" customHeight="1">
      <c r="A18" s="65" t="s">
        <v>10</v>
      </c>
      <c r="B18" s="67">
        <f t="shared" si="0"/>
        <v>40083</v>
      </c>
      <c r="C18" s="67">
        <v>9603</v>
      </c>
      <c r="D18" s="67">
        <v>17619</v>
      </c>
      <c r="E18" s="67">
        <v>7300</v>
      </c>
      <c r="F18" s="67">
        <v>5561</v>
      </c>
    </row>
    <row r="19" spans="1:6" s="65" customFormat="1" ht="15" customHeight="1">
      <c r="A19" s="65" t="s">
        <v>11</v>
      </c>
      <c r="B19" s="67">
        <f t="shared" si="0"/>
        <v>31336</v>
      </c>
      <c r="C19" s="67">
        <v>4192</v>
      </c>
      <c r="D19" s="67">
        <v>24110</v>
      </c>
      <c r="E19" s="67">
        <v>0</v>
      </c>
      <c r="F19" s="67">
        <v>3034</v>
      </c>
    </row>
    <row r="20" spans="1:6" s="65" customFormat="1" ht="15" customHeight="1">
      <c r="A20" s="65" t="s">
        <v>12</v>
      </c>
      <c r="B20" s="67">
        <f t="shared" si="0"/>
        <v>5116</v>
      </c>
      <c r="C20" s="67">
        <v>1144</v>
      </c>
      <c r="D20" s="67">
        <v>3841</v>
      </c>
      <c r="E20" s="67">
        <v>0</v>
      </c>
      <c r="F20" s="67">
        <v>131</v>
      </c>
    </row>
    <row r="21" spans="1:6" s="65" customFormat="1" ht="15" customHeight="1">
      <c r="A21" s="65" t="s">
        <v>13</v>
      </c>
      <c r="B21" s="67">
        <f t="shared" si="0"/>
        <v>18610</v>
      </c>
      <c r="C21" s="67">
        <v>4631</v>
      </c>
      <c r="D21" s="67">
        <v>13208</v>
      </c>
      <c r="E21" s="67">
        <v>0</v>
      </c>
      <c r="F21" s="67">
        <v>771</v>
      </c>
    </row>
    <row r="22" spans="1:6" s="65" customFormat="1" ht="15" customHeight="1">
      <c r="A22" s="65" t="s">
        <v>14</v>
      </c>
      <c r="B22" s="67">
        <f t="shared" si="0"/>
        <v>35740</v>
      </c>
      <c r="C22" s="67">
        <v>10447</v>
      </c>
      <c r="D22" s="67">
        <v>14634</v>
      </c>
      <c r="E22" s="67">
        <v>3620</v>
      </c>
      <c r="F22" s="67">
        <v>7039</v>
      </c>
    </row>
    <row r="23" spans="1:6" s="65" customFormat="1" ht="15" customHeight="1">
      <c r="A23" s="65" t="s">
        <v>15</v>
      </c>
      <c r="B23" s="67">
        <f t="shared" si="0"/>
        <v>7968</v>
      </c>
      <c r="C23" s="67">
        <v>2009</v>
      </c>
      <c r="D23" s="67">
        <v>5244</v>
      </c>
      <c r="E23" s="67">
        <v>0</v>
      </c>
      <c r="F23" s="67">
        <v>715</v>
      </c>
    </row>
    <row r="24" spans="1:6" s="65" customFormat="1" ht="15" customHeight="1">
      <c r="A24" s="65" t="s">
        <v>16</v>
      </c>
      <c r="B24" s="67">
        <f t="shared" si="0"/>
        <v>2485</v>
      </c>
      <c r="C24" s="65">
        <v>1530</v>
      </c>
      <c r="D24" s="65">
        <v>398</v>
      </c>
      <c r="E24" s="65">
        <v>0</v>
      </c>
      <c r="F24" s="65">
        <v>557</v>
      </c>
    </row>
    <row r="25" spans="1:6" s="65" customFormat="1" ht="15" customHeight="1">
      <c r="A25" s="65" t="s">
        <v>17</v>
      </c>
      <c r="B25" s="67">
        <f t="shared" si="0"/>
        <v>10918</v>
      </c>
      <c r="C25" s="67">
        <v>3833</v>
      </c>
      <c r="D25" s="67">
        <v>1893</v>
      </c>
      <c r="E25" s="67">
        <v>3054</v>
      </c>
      <c r="F25" s="67">
        <v>2138</v>
      </c>
    </row>
    <row r="26" spans="1:6" s="65" customFormat="1" ht="15" customHeight="1">
      <c r="A26" s="65" t="s">
        <v>18</v>
      </c>
      <c r="B26" s="67">
        <f t="shared" si="0"/>
        <v>2308</v>
      </c>
      <c r="C26" s="67">
        <v>526</v>
      </c>
      <c r="D26" s="67">
        <v>1726</v>
      </c>
      <c r="E26" s="67">
        <v>0</v>
      </c>
      <c r="F26" s="67">
        <v>56</v>
      </c>
    </row>
    <row r="27" spans="1:6" s="65" customFormat="1" ht="15" customHeight="1">
      <c r="A27" s="65" t="s">
        <v>19</v>
      </c>
      <c r="B27" s="67">
        <f t="shared" si="0"/>
        <v>16</v>
      </c>
      <c r="C27" s="67">
        <v>16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1336</v>
      </c>
      <c r="C28" s="69">
        <v>0</v>
      </c>
      <c r="D28" s="69">
        <v>0</v>
      </c>
      <c r="E28" s="69">
        <v>1336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73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53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64">
        <v>210835</v>
      </c>
      <c r="C8" s="81">
        <f>SUM(C10:C28)</f>
        <v>39494</v>
      </c>
      <c r="D8" s="81">
        <f>SUM(D10:D28)</f>
        <v>81002.20000000001</v>
      </c>
      <c r="E8" s="81">
        <f>SUM(E10:E28)</f>
        <v>30668</v>
      </c>
      <c r="F8" s="81">
        <f>SUM(F10:F28)</f>
        <v>59671</v>
      </c>
    </row>
    <row r="9" spans="1:6" s="65" customFormat="1" ht="15" customHeight="1">
      <c r="A9" s="65" t="s">
        <v>25</v>
      </c>
      <c r="B9" s="67">
        <v>100</v>
      </c>
      <c r="C9" s="66">
        <f>C8*100/$B$8</f>
        <v>18.73218393530486</v>
      </c>
      <c r="D9" s="66">
        <f>D8*100/$B$8</f>
        <v>38.41971209713758</v>
      </c>
      <c r="E9" s="66">
        <f>E8*100/$B$8</f>
        <v>14.54597196860104</v>
      </c>
      <c r="F9" s="66">
        <f>F8*100/$B$8</f>
        <v>28.30222685986672</v>
      </c>
    </row>
    <row r="10" spans="1:6" s="65" customFormat="1" ht="24.75" customHeight="1">
      <c r="A10" s="65" t="s">
        <v>3</v>
      </c>
      <c r="B10" s="67">
        <f aca="true" t="shared" si="0" ref="B10:B28">C10+D10+E10+F10</f>
        <v>29317.5</v>
      </c>
      <c r="C10" s="67">
        <v>6045</v>
      </c>
      <c r="D10" s="67">
        <v>15136.5</v>
      </c>
      <c r="E10" s="67">
        <v>0</v>
      </c>
      <c r="F10" s="67">
        <v>8136</v>
      </c>
    </row>
    <row r="11" spans="1:6" s="63" customFormat="1" ht="15" customHeight="1">
      <c r="A11" s="63" t="s">
        <v>4</v>
      </c>
      <c r="B11" s="64">
        <f t="shared" si="0"/>
        <v>4291</v>
      </c>
      <c r="C11" s="64">
        <v>712</v>
      </c>
      <c r="D11" s="64">
        <v>0</v>
      </c>
      <c r="E11" s="64">
        <v>0</v>
      </c>
      <c r="F11" s="64">
        <v>3579</v>
      </c>
    </row>
    <row r="12" spans="1:6" s="65" customFormat="1" ht="15" customHeight="1">
      <c r="A12" s="65" t="s">
        <v>34</v>
      </c>
      <c r="B12" s="67">
        <f t="shared" si="0"/>
        <v>783</v>
      </c>
      <c r="C12" s="67">
        <v>487</v>
      </c>
      <c r="D12" s="67">
        <v>0</v>
      </c>
      <c r="E12" s="67">
        <v>0</v>
      </c>
      <c r="F12" s="67">
        <v>296</v>
      </c>
    </row>
    <row r="13" spans="1:6" s="65" customFormat="1" ht="15" customHeight="1">
      <c r="A13" s="65" t="s">
        <v>5</v>
      </c>
      <c r="B13" s="67">
        <f t="shared" si="0"/>
        <v>5251.6</v>
      </c>
      <c r="C13" s="67">
        <v>896</v>
      </c>
      <c r="D13" s="67">
        <v>64.6</v>
      </c>
      <c r="E13" s="67">
        <v>3971</v>
      </c>
      <c r="F13" s="67">
        <v>320</v>
      </c>
    </row>
    <row r="14" spans="1:6" s="65" customFormat="1" ht="15" customHeight="1">
      <c r="A14" s="65" t="s">
        <v>6</v>
      </c>
      <c r="B14" s="67">
        <f t="shared" si="0"/>
        <v>1748.7</v>
      </c>
      <c r="C14" s="67">
        <v>513</v>
      </c>
      <c r="D14" s="67">
        <v>500.7</v>
      </c>
      <c r="E14" s="67">
        <v>0</v>
      </c>
      <c r="F14" s="67">
        <v>735</v>
      </c>
    </row>
    <row r="15" spans="1:6" s="65" customFormat="1" ht="15" customHeight="1">
      <c r="A15" s="65" t="s">
        <v>7</v>
      </c>
      <c r="B15" s="67">
        <f t="shared" si="0"/>
        <v>3709.3</v>
      </c>
      <c r="C15" s="67">
        <v>198</v>
      </c>
      <c r="D15" s="67">
        <v>3328.3</v>
      </c>
      <c r="E15" s="67">
        <v>0</v>
      </c>
      <c r="F15" s="67">
        <v>183</v>
      </c>
    </row>
    <row r="16" spans="1:6" s="65" customFormat="1" ht="15" customHeight="1">
      <c r="A16" s="65" t="s">
        <v>8</v>
      </c>
      <c r="B16" s="67">
        <f t="shared" si="0"/>
        <v>8132.2</v>
      </c>
      <c r="C16" s="67">
        <v>1831</v>
      </c>
      <c r="D16" s="67">
        <v>4138.2</v>
      </c>
      <c r="E16" s="67">
        <v>0</v>
      </c>
      <c r="F16" s="67">
        <v>2163</v>
      </c>
    </row>
    <row r="17" spans="1:6" s="65" customFormat="1" ht="15" customHeight="1">
      <c r="A17" s="65" t="s">
        <v>9</v>
      </c>
      <c r="B17" s="67">
        <f t="shared" si="0"/>
        <v>7143.9</v>
      </c>
      <c r="C17" s="67">
        <v>869</v>
      </c>
      <c r="D17" s="67">
        <v>5269.9</v>
      </c>
      <c r="E17" s="67">
        <v>0</v>
      </c>
      <c r="F17" s="67">
        <v>1005</v>
      </c>
    </row>
    <row r="18" spans="1:6" s="65" customFormat="1" ht="15" customHeight="1">
      <c r="A18" s="65" t="s">
        <v>10</v>
      </c>
      <c r="B18" s="67">
        <f t="shared" si="0"/>
        <v>39719</v>
      </c>
      <c r="C18" s="67">
        <v>6962</v>
      </c>
      <c r="D18" s="67">
        <v>3899</v>
      </c>
      <c r="E18" s="67">
        <v>16789</v>
      </c>
      <c r="F18" s="67">
        <v>12069</v>
      </c>
    </row>
    <row r="19" spans="1:6" s="65" customFormat="1" ht="15" customHeight="1">
      <c r="A19" s="65" t="s">
        <v>11</v>
      </c>
      <c r="B19" s="67">
        <f t="shared" si="0"/>
        <v>35702</v>
      </c>
      <c r="C19" s="67">
        <v>2119</v>
      </c>
      <c r="D19" s="67">
        <v>16338</v>
      </c>
      <c r="E19" s="67">
        <v>0</v>
      </c>
      <c r="F19" s="67">
        <v>17245</v>
      </c>
    </row>
    <row r="20" spans="1:6" s="65" customFormat="1" ht="15" customHeight="1">
      <c r="A20" s="65" t="s">
        <v>12</v>
      </c>
      <c r="B20" s="67">
        <f t="shared" si="0"/>
        <v>3861.5</v>
      </c>
      <c r="C20" s="67">
        <v>297</v>
      </c>
      <c r="D20" s="67">
        <v>3308.5</v>
      </c>
      <c r="E20" s="67">
        <v>0</v>
      </c>
      <c r="F20" s="67">
        <v>256</v>
      </c>
    </row>
    <row r="21" spans="1:6" s="65" customFormat="1" ht="15" customHeight="1">
      <c r="A21" s="65" t="s">
        <v>13</v>
      </c>
      <c r="B21" s="67">
        <f t="shared" si="0"/>
        <v>11020</v>
      </c>
      <c r="C21" s="67">
        <v>2801</v>
      </c>
      <c r="D21" s="67">
        <v>6483</v>
      </c>
      <c r="E21" s="67">
        <v>0</v>
      </c>
      <c r="F21" s="67">
        <v>1736</v>
      </c>
    </row>
    <row r="22" spans="1:6" s="65" customFormat="1" ht="15" customHeight="1">
      <c r="A22" s="65" t="s">
        <v>14</v>
      </c>
      <c r="B22" s="67">
        <f t="shared" si="0"/>
        <v>38101.9</v>
      </c>
      <c r="C22" s="67">
        <v>8762</v>
      </c>
      <c r="D22" s="67">
        <v>16146.9</v>
      </c>
      <c r="E22" s="67">
        <v>4546</v>
      </c>
      <c r="F22" s="67">
        <v>8647</v>
      </c>
    </row>
    <row r="23" spans="1:6" s="65" customFormat="1" ht="15" customHeight="1">
      <c r="A23" s="65" t="s">
        <v>15</v>
      </c>
      <c r="B23" s="67">
        <f t="shared" si="0"/>
        <v>7713.6</v>
      </c>
      <c r="C23" s="67">
        <v>1025</v>
      </c>
      <c r="D23" s="67">
        <v>6289.6</v>
      </c>
      <c r="E23" s="67">
        <v>0</v>
      </c>
      <c r="F23" s="67">
        <v>399</v>
      </c>
    </row>
    <row r="24" spans="1:6" s="65" customFormat="1" ht="15" customHeight="1">
      <c r="A24" s="65" t="s">
        <v>16</v>
      </c>
      <c r="B24" s="65">
        <f t="shared" si="0"/>
        <v>2384</v>
      </c>
      <c r="C24" s="65">
        <v>2180</v>
      </c>
      <c r="D24" s="65">
        <v>0</v>
      </c>
      <c r="E24" s="65">
        <v>0</v>
      </c>
      <c r="F24" s="65">
        <v>204</v>
      </c>
    </row>
    <row r="25" spans="1:6" s="65" customFormat="1" ht="15" customHeight="1">
      <c r="A25" s="65" t="s">
        <v>17</v>
      </c>
      <c r="B25" s="67">
        <f t="shared" si="0"/>
        <v>9943</v>
      </c>
      <c r="C25" s="67">
        <v>3479</v>
      </c>
      <c r="D25" s="67">
        <v>0</v>
      </c>
      <c r="E25" s="67">
        <v>3894</v>
      </c>
      <c r="F25" s="67">
        <v>2570</v>
      </c>
    </row>
    <row r="26" spans="1:6" s="65" customFormat="1" ht="15" customHeight="1">
      <c r="A26" s="65" t="s">
        <v>18</v>
      </c>
      <c r="B26" s="67">
        <f t="shared" si="0"/>
        <v>519</v>
      </c>
      <c r="C26" s="67">
        <v>318</v>
      </c>
      <c r="D26" s="67">
        <v>99</v>
      </c>
      <c r="E26" s="67">
        <v>0</v>
      </c>
      <c r="F26" s="67">
        <v>102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1494</v>
      </c>
      <c r="C28" s="69">
        <v>0</v>
      </c>
      <c r="D28" s="69">
        <v>0</v>
      </c>
      <c r="E28" s="69">
        <v>1468</v>
      </c>
      <c r="F28" s="69">
        <v>26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54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52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64">
        <v>195640</v>
      </c>
      <c r="C8" s="81">
        <v>35542</v>
      </c>
      <c r="D8" s="81">
        <v>74319</v>
      </c>
      <c r="E8" s="81">
        <v>27676</v>
      </c>
      <c r="F8" s="81">
        <v>58103</v>
      </c>
    </row>
    <row r="9" spans="1:6" s="65" customFormat="1" ht="15" customHeight="1">
      <c r="A9" s="65" t="s">
        <v>25</v>
      </c>
      <c r="B9" s="67">
        <v>100</v>
      </c>
      <c r="C9" s="66">
        <v>18.2</v>
      </c>
      <c r="D9" s="66">
        <v>38</v>
      </c>
      <c r="E9" s="66">
        <v>14.1</v>
      </c>
      <c r="F9" s="66">
        <v>29.7</v>
      </c>
    </row>
    <row r="10" spans="1:6" s="65" customFormat="1" ht="24.75" customHeight="1">
      <c r="A10" s="65" t="s">
        <v>3</v>
      </c>
      <c r="B10" s="67">
        <f>C10+D10+E10+F10</f>
        <v>25150</v>
      </c>
      <c r="C10" s="67">
        <v>4977</v>
      </c>
      <c r="D10" s="67">
        <v>13728</v>
      </c>
      <c r="E10" s="67">
        <v>0</v>
      </c>
      <c r="F10" s="67">
        <v>6445</v>
      </c>
    </row>
    <row r="11" spans="1:6" s="63" customFormat="1" ht="15" customHeight="1">
      <c r="A11" s="63" t="s">
        <v>4</v>
      </c>
      <c r="B11" s="64">
        <f aca="true" t="shared" si="0" ref="B11:B28">C11+D11+E11+F11</f>
        <v>3653</v>
      </c>
      <c r="C11" s="64">
        <v>589</v>
      </c>
      <c r="D11" s="64">
        <v>0</v>
      </c>
      <c r="E11" s="64">
        <v>0</v>
      </c>
      <c r="F11" s="64">
        <v>3064</v>
      </c>
    </row>
    <row r="12" spans="1:6" s="65" customFormat="1" ht="15" customHeight="1">
      <c r="A12" s="65" t="s">
        <v>34</v>
      </c>
      <c r="B12" s="67">
        <f t="shared" si="0"/>
        <v>555</v>
      </c>
      <c r="C12" s="67">
        <v>555</v>
      </c>
      <c r="D12" s="67">
        <v>0</v>
      </c>
      <c r="E12" s="67">
        <v>0</v>
      </c>
      <c r="F12" s="67">
        <v>0</v>
      </c>
    </row>
    <row r="13" spans="1:6" s="65" customFormat="1" ht="15" customHeight="1">
      <c r="A13" s="65" t="s">
        <v>5</v>
      </c>
      <c r="B13" s="67">
        <f t="shared" si="0"/>
        <v>6176</v>
      </c>
      <c r="C13" s="67">
        <v>570</v>
      </c>
      <c r="D13" s="67">
        <v>210</v>
      </c>
      <c r="E13" s="67">
        <v>5396</v>
      </c>
      <c r="F13" s="67">
        <v>0</v>
      </c>
    </row>
    <row r="14" spans="1:6" s="65" customFormat="1" ht="15" customHeight="1">
      <c r="A14" s="65" t="s">
        <v>6</v>
      </c>
      <c r="B14" s="67">
        <f t="shared" si="0"/>
        <v>472</v>
      </c>
      <c r="C14" s="67">
        <v>154</v>
      </c>
      <c r="D14" s="67">
        <v>318</v>
      </c>
      <c r="E14" s="67">
        <v>0</v>
      </c>
      <c r="F14" s="67">
        <v>0</v>
      </c>
    </row>
    <row r="15" spans="1:6" s="65" customFormat="1" ht="15" customHeight="1">
      <c r="A15" s="65" t="s">
        <v>7</v>
      </c>
      <c r="B15" s="67">
        <f t="shared" si="0"/>
        <v>3310</v>
      </c>
      <c r="C15" s="67">
        <v>177</v>
      </c>
      <c r="D15" s="67">
        <v>3133</v>
      </c>
      <c r="E15" s="67">
        <v>0</v>
      </c>
      <c r="F15" s="67">
        <v>0</v>
      </c>
    </row>
    <row r="16" spans="1:6" s="65" customFormat="1" ht="15" customHeight="1">
      <c r="A16" s="65" t="s">
        <v>8</v>
      </c>
      <c r="B16" s="67">
        <f t="shared" si="0"/>
        <v>5087</v>
      </c>
      <c r="C16" s="67">
        <v>1437</v>
      </c>
      <c r="D16" s="67">
        <v>2365</v>
      </c>
      <c r="E16" s="67">
        <v>0</v>
      </c>
      <c r="F16" s="67">
        <v>1285</v>
      </c>
    </row>
    <row r="17" spans="1:6" s="65" customFormat="1" ht="15" customHeight="1">
      <c r="A17" s="65" t="s">
        <v>9</v>
      </c>
      <c r="B17" s="67">
        <f t="shared" si="0"/>
        <v>5266</v>
      </c>
      <c r="C17" s="67">
        <v>716</v>
      </c>
      <c r="D17" s="67">
        <v>4014</v>
      </c>
      <c r="E17" s="67">
        <v>0</v>
      </c>
      <c r="F17" s="67">
        <v>536</v>
      </c>
    </row>
    <row r="18" spans="1:6" s="65" customFormat="1" ht="15" customHeight="1">
      <c r="A18" s="65" t="s">
        <v>10</v>
      </c>
      <c r="B18" s="67">
        <f t="shared" si="0"/>
        <v>37315</v>
      </c>
      <c r="C18" s="67">
        <v>6065</v>
      </c>
      <c r="D18" s="67">
        <v>3536</v>
      </c>
      <c r="E18" s="67">
        <v>17379</v>
      </c>
      <c r="F18" s="67">
        <v>10335</v>
      </c>
    </row>
    <row r="19" spans="1:6" s="65" customFormat="1" ht="15" customHeight="1">
      <c r="A19" s="65" t="s">
        <v>11</v>
      </c>
      <c r="B19" s="67">
        <f t="shared" si="0"/>
        <v>32938</v>
      </c>
      <c r="C19" s="67">
        <v>1721</v>
      </c>
      <c r="D19" s="67">
        <v>19104</v>
      </c>
      <c r="E19" s="67">
        <v>0</v>
      </c>
      <c r="F19" s="67">
        <v>12113</v>
      </c>
    </row>
    <row r="20" spans="1:6" s="65" customFormat="1" ht="15" customHeight="1">
      <c r="A20" s="65" t="s">
        <v>12</v>
      </c>
      <c r="B20" s="67">
        <f t="shared" si="0"/>
        <v>2649</v>
      </c>
      <c r="C20" s="67">
        <v>210</v>
      </c>
      <c r="D20" s="67">
        <v>2425</v>
      </c>
      <c r="E20" s="67">
        <v>0</v>
      </c>
      <c r="F20" s="67">
        <v>14</v>
      </c>
    </row>
    <row r="21" spans="1:6" s="65" customFormat="1" ht="15" customHeight="1">
      <c r="A21" s="65" t="s">
        <v>13</v>
      </c>
      <c r="B21" s="67">
        <f t="shared" si="0"/>
        <v>10084</v>
      </c>
      <c r="C21" s="67">
        <v>3037</v>
      </c>
      <c r="D21" s="67">
        <v>6133</v>
      </c>
      <c r="E21" s="67">
        <v>0</v>
      </c>
      <c r="F21" s="67">
        <v>914</v>
      </c>
    </row>
    <row r="22" spans="1:6" s="65" customFormat="1" ht="15" customHeight="1">
      <c r="A22" s="65" t="s">
        <v>14</v>
      </c>
      <c r="B22" s="67">
        <f t="shared" si="0"/>
        <v>31608</v>
      </c>
      <c r="C22" s="67">
        <v>8923</v>
      </c>
      <c r="D22" s="67">
        <v>14009</v>
      </c>
      <c r="E22" s="67">
        <v>4133</v>
      </c>
      <c r="F22" s="67">
        <v>4543</v>
      </c>
    </row>
    <row r="23" spans="1:6" s="65" customFormat="1" ht="15" customHeight="1">
      <c r="A23" s="65" t="s">
        <v>15</v>
      </c>
      <c r="B23" s="67">
        <f t="shared" si="0"/>
        <v>23331</v>
      </c>
      <c r="C23" s="67">
        <v>913</v>
      </c>
      <c r="D23" s="67">
        <v>5344</v>
      </c>
      <c r="E23" s="67">
        <v>0</v>
      </c>
      <c r="F23" s="67">
        <v>17074</v>
      </c>
    </row>
    <row r="24" spans="1:6" s="65" customFormat="1" ht="15" customHeight="1">
      <c r="A24" s="65" t="s">
        <v>16</v>
      </c>
      <c r="B24" s="65">
        <f t="shared" si="0"/>
        <v>2070</v>
      </c>
      <c r="C24" s="65">
        <v>1986</v>
      </c>
      <c r="D24" s="65">
        <v>0</v>
      </c>
      <c r="E24" s="65">
        <v>0</v>
      </c>
      <c r="F24" s="65">
        <v>84</v>
      </c>
    </row>
    <row r="25" spans="1:6" s="65" customFormat="1" ht="15" customHeight="1">
      <c r="A25" s="65" t="s">
        <v>17</v>
      </c>
      <c r="B25" s="67">
        <f t="shared" si="0"/>
        <v>4866</v>
      </c>
      <c r="C25" s="67">
        <v>3170</v>
      </c>
      <c r="D25" s="67">
        <v>0</v>
      </c>
      <c r="E25" s="67">
        <v>0</v>
      </c>
      <c r="F25" s="67">
        <v>1696</v>
      </c>
    </row>
    <row r="26" spans="1:6" s="65" customFormat="1" ht="15" customHeight="1">
      <c r="A26" s="65" t="s">
        <v>18</v>
      </c>
      <c r="B26" s="67">
        <f t="shared" si="0"/>
        <v>342</v>
      </c>
      <c r="C26" s="67">
        <v>342</v>
      </c>
      <c r="D26" s="67">
        <v>0</v>
      </c>
      <c r="E26" s="67">
        <v>0</v>
      </c>
      <c r="F26" s="67">
        <v>0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768</v>
      </c>
      <c r="C28" s="69">
        <v>0</v>
      </c>
      <c r="D28" s="69">
        <v>0</v>
      </c>
      <c r="E28" s="69">
        <v>768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39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9.28125" style="4" customWidth="1"/>
    <col min="2" max="2" width="16.140625" style="17" customWidth="1"/>
    <col min="3" max="3" width="16.140625" style="4" customWidth="1"/>
    <col min="4" max="6" width="16.140625" style="17" customWidth="1"/>
    <col min="7" max="7" width="5.57421875" style="4" customWidth="1"/>
    <col min="8" max="16384" width="11.421875" style="4" hidden="1" customWidth="1"/>
  </cols>
  <sheetData>
    <row r="1" spans="1:6" s="1" customFormat="1" ht="27" customHeight="1">
      <c r="A1" s="20" t="s">
        <v>0</v>
      </c>
      <c r="B1" s="21"/>
      <c r="D1" s="21"/>
      <c r="E1" s="21"/>
      <c r="F1" s="21"/>
    </row>
    <row r="2" spans="1:6" s="2" customFormat="1" ht="18" customHeight="1">
      <c r="A2" s="22" t="s">
        <v>1</v>
      </c>
      <c r="B2" s="23"/>
      <c r="D2" s="23"/>
      <c r="E2" s="23"/>
      <c r="F2" s="23"/>
    </row>
    <row r="3" spans="1:6" s="3" customFormat="1" ht="15.75" customHeight="1">
      <c r="A3" s="5" t="s">
        <v>2</v>
      </c>
      <c r="B3" s="24"/>
      <c r="D3" s="24"/>
      <c r="E3" s="24"/>
      <c r="F3" s="24"/>
    </row>
    <row r="4" ht="8.25" customHeight="1"/>
    <row r="5" spans="1:6" s="25" customFormat="1" ht="38.25" customHeight="1">
      <c r="A5" s="86" t="s">
        <v>41</v>
      </c>
      <c r="B5" s="86"/>
      <c r="C5" s="86"/>
      <c r="D5" s="86"/>
      <c r="E5" s="86"/>
      <c r="F5" s="86"/>
    </row>
    <row r="6" spans="1:6" s="26" customFormat="1" ht="15" customHeight="1">
      <c r="A6" s="27" t="s">
        <v>23</v>
      </c>
      <c r="B6" s="28"/>
      <c r="C6" s="29"/>
      <c r="D6" s="30"/>
      <c r="E6" s="30"/>
      <c r="F6" s="30"/>
    </row>
    <row r="7" spans="1:6" s="33" customFormat="1" ht="36" customHeight="1">
      <c r="A7" s="32"/>
      <c r="B7" s="34" t="s">
        <v>24</v>
      </c>
      <c r="C7" s="34" t="s">
        <v>27</v>
      </c>
      <c r="D7" s="35" t="s">
        <v>32</v>
      </c>
      <c r="E7" s="34" t="s">
        <v>22</v>
      </c>
      <c r="F7" s="36" t="s">
        <v>33</v>
      </c>
    </row>
    <row r="8" spans="1:6" s="7" customFormat="1" ht="15" customHeight="1">
      <c r="A8" s="7" t="s">
        <v>21</v>
      </c>
      <c r="B8" s="83">
        <v>171941</v>
      </c>
      <c r="C8" s="83">
        <v>32065</v>
      </c>
      <c r="D8" s="83">
        <v>66254</v>
      </c>
      <c r="E8" s="83">
        <v>24119</v>
      </c>
      <c r="F8" s="83">
        <v>49503</v>
      </c>
    </row>
    <row r="9" spans="1:6" s="6" customFormat="1" ht="15" customHeight="1">
      <c r="A9" s="6" t="s">
        <v>25</v>
      </c>
      <c r="B9" s="9">
        <v>100</v>
      </c>
      <c r="C9" s="31">
        <v>18.65</v>
      </c>
      <c r="D9" s="31">
        <v>38.53</v>
      </c>
      <c r="E9" s="31">
        <v>14.03</v>
      </c>
      <c r="F9" s="31">
        <v>28.79</v>
      </c>
    </row>
    <row r="10" spans="1:6" s="6" customFormat="1" ht="24.75" customHeight="1">
      <c r="A10" s="6" t="s">
        <v>3</v>
      </c>
      <c r="B10" s="9">
        <v>20996</v>
      </c>
      <c r="C10" s="9">
        <v>4098</v>
      </c>
      <c r="D10" s="9">
        <v>11181</v>
      </c>
      <c r="E10" s="9">
        <v>0</v>
      </c>
      <c r="F10" s="9">
        <v>5717</v>
      </c>
    </row>
    <row r="11" spans="1:6" s="7" customFormat="1" ht="15" customHeight="1">
      <c r="A11" s="7" t="s">
        <v>4</v>
      </c>
      <c r="B11" s="10">
        <v>2489</v>
      </c>
      <c r="C11" s="10">
        <v>543</v>
      </c>
      <c r="D11" s="10">
        <v>0</v>
      </c>
      <c r="E11" s="10">
        <v>0</v>
      </c>
      <c r="F11" s="10">
        <v>1946</v>
      </c>
    </row>
    <row r="12" spans="1:6" s="6" customFormat="1" ht="15" customHeight="1">
      <c r="A12" s="6" t="s">
        <v>34</v>
      </c>
      <c r="B12" s="9">
        <v>535</v>
      </c>
      <c r="C12" s="9">
        <v>535</v>
      </c>
      <c r="D12" s="9">
        <v>0</v>
      </c>
      <c r="E12" s="9">
        <v>0</v>
      </c>
      <c r="F12" s="9">
        <v>0</v>
      </c>
    </row>
    <row r="13" spans="1:6" s="6" customFormat="1" ht="15" customHeight="1">
      <c r="A13" s="6" t="s">
        <v>5</v>
      </c>
      <c r="B13" s="9">
        <v>3431</v>
      </c>
      <c r="C13" s="9">
        <v>458</v>
      </c>
      <c r="D13" s="9">
        <v>203</v>
      </c>
      <c r="E13" s="9">
        <v>2770</v>
      </c>
      <c r="F13" s="9">
        <v>0</v>
      </c>
    </row>
    <row r="14" spans="1:6" s="6" customFormat="1" ht="15" customHeight="1">
      <c r="A14" s="6" t="s">
        <v>6</v>
      </c>
      <c r="B14" s="9">
        <v>56</v>
      </c>
      <c r="C14" s="9">
        <v>56</v>
      </c>
      <c r="D14" s="9">
        <v>0</v>
      </c>
      <c r="E14" s="9">
        <v>0</v>
      </c>
      <c r="F14" s="9">
        <v>0</v>
      </c>
    </row>
    <row r="15" spans="1:6" s="6" customFormat="1" ht="15" customHeight="1">
      <c r="A15" s="6" t="s">
        <v>7</v>
      </c>
      <c r="B15" s="9">
        <v>3203</v>
      </c>
      <c r="C15" s="9">
        <v>152</v>
      </c>
      <c r="D15" s="9">
        <v>3051</v>
      </c>
      <c r="E15" s="9">
        <v>0</v>
      </c>
      <c r="F15" s="9">
        <v>0</v>
      </c>
    </row>
    <row r="16" spans="1:6" s="6" customFormat="1" ht="15" customHeight="1">
      <c r="A16" s="6" t="s">
        <v>8</v>
      </c>
      <c r="B16" s="9">
        <v>4350</v>
      </c>
      <c r="C16" s="9">
        <v>1433</v>
      </c>
      <c r="D16" s="9">
        <v>2100</v>
      </c>
      <c r="E16" s="9">
        <v>0</v>
      </c>
      <c r="F16" s="9">
        <v>817</v>
      </c>
    </row>
    <row r="17" spans="1:6" s="6" customFormat="1" ht="15" customHeight="1">
      <c r="A17" s="6" t="s">
        <v>9</v>
      </c>
      <c r="B17" s="9">
        <v>3766</v>
      </c>
      <c r="C17" s="9">
        <v>683</v>
      </c>
      <c r="D17" s="9">
        <v>1572</v>
      </c>
      <c r="E17" s="9">
        <v>0</v>
      </c>
      <c r="F17" s="9">
        <v>1511</v>
      </c>
    </row>
    <row r="18" spans="1:6" s="6" customFormat="1" ht="15" customHeight="1">
      <c r="A18" s="6" t="s">
        <v>10</v>
      </c>
      <c r="B18" s="9">
        <v>35249</v>
      </c>
      <c r="C18" s="9">
        <v>5643</v>
      </c>
      <c r="D18" s="9">
        <v>1111</v>
      </c>
      <c r="E18" s="9">
        <v>15663</v>
      </c>
      <c r="F18" s="9">
        <v>12832</v>
      </c>
    </row>
    <row r="19" spans="1:6" s="6" customFormat="1" ht="15" customHeight="1">
      <c r="A19" s="6" t="s">
        <v>11</v>
      </c>
      <c r="B19" s="9">
        <v>32331</v>
      </c>
      <c r="C19" s="9">
        <v>1348</v>
      </c>
      <c r="D19" s="9">
        <v>19885</v>
      </c>
      <c r="E19" s="9">
        <v>0</v>
      </c>
      <c r="F19" s="9">
        <v>11098</v>
      </c>
    </row>
    <row r="20" spans="1:6" s="6" customFormat="1" ht="15" customHeight="1">
      <c r="A20" s="6" t="s">
        <v>12</v>
      </c>
      <c r="B20" s="9">
        <v>2674</v>
      </c>
      <c r="C20" s="9">
        <v>44</v>
      </c>
      <c r="D20" s="9">
        <v>2628</v>
      </c>
      <c r="E20" s="9">
        <v>0</v>
      </c>
      <c r="F20" s="9">
        <v>2</v>
      </c>
    </row>
    <row r="21" spans="1:6" s="6" customFormat="1" ht="15" customHeight="1">
      <c r="A21" s="6" t="s">
        <v>13</v>
      </c>
      <c r="B21" s="9">
        <v>9174</v>
      </c>
      <c r="C21" s="9">
        <v>2242</v>
      </c>
      <c r="D21" s="9">
        <v>5162</v>
      </c>
      <c r="E21" s="9">
        <v>0</v>
      </c>
      <c r="F21" s="9">
        <v>1770</v>
      </c>
    </row>
    <row r="22" spans="1:6" s="6" customFormat="1" ht="15" customHeight="1">
      <c r="A22" s="6" t="s">
        <v>14</v>
      </c>
      <c r="B22" s="9">
        <v>31830</v>
      </c>
      <c r="C22" s="9">
        <v>8994</v>
      </c>
      <c r="D22" s="9">
        <v>13849</v>
      </c>
      <c r="E22" s="9">
        <v>4094</v>
      </c>
      <c r="F22" s="9">
        <v>4933</v>
      </c>
    </row>
    <row r="23" spans="1:6" s="6" customFormat="1" ht="15" customHeight="1">
      <c r="A23" s="6" t="s">
        <v>15</v>
      </c>
      <c r="B23" s="9">
        <v>13884</v>
      </c>
      <c r="C23" s="9">
        <v>621</v>
      </c>
      <c r="D23" s="9">
        <v>5512</v>
      </c>
      <c r="E23" s="9">
        <v>0</v>
      </c>
      <c r="F23" s="9">
        <v>7751</v>
      </c>
    </row>
    <row r="24" spans="1:6" s="6" customFormat="1" ht="15" customHeight="1">
      <c r="A24" s="6" t="s">
        <v>16</v>
      </c>
      <c r="B24" s="6">
        <v>2143</v>
      </c>
      <c r="C24" s="6">
        <v>2016</v>
      </c>
      <c r="D24" s="6">
        <v>0</v>
      </c>
      <c r="E24" s="6">
        <v>0</v>
      </c>
      <c r="F24" s="6">
        <v>127</v>
      </c>
    </row>
    <row r="25" spans="1:6" s="6" customFormat="1" ht="15" customHeight="1">
      <c r="A25" s="6" t="s">
        <v>17</v>
      </c>
      <c r="B25" s="9">
        <v>3880</v>
      </c>
      <c r="C25" s="9">
        <v>2881</v>
      </c>
      <c r="D25" s="9">
        <v>0</v>
      </c>
      <c r="E25" s="9">
        <v>0</v>
      </c>
      <c r="F25" s="9">
        <v>999</v>
      </c>
    </row>
    <row r="26" spans="1:6" s="6" customFormat="1" ht="15" customHeight="1">
      <c r="A26" s="6" t="s">
        <v>18</v>
      </c>
      <c r="B26" s="9">
        <v>318</v>
      </c>
      <c r="C26" s="9">
        <v>318</v>
      </c>
      <c r="D26" s="9">
        <v>0</v>
      </c>
      <c r="E26" s="9">
        <v>0</v>
      </c>
      <c r="F26" s="9">
        <v>0</v>
      </c>
    </row>
    <row r="27" spans="1:6" s="6" customFormat="1" ht="15" customHeight="1">
      <c r="A27" s="6" t="s">
        <v>19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</row>
    <row r="28" spans="1:6" s="6" customFormat="1" ht="15" customHeight="1">
      <c r="A28" s="11" t="s">
        <v>20</v>
      </c>
      <c r="B28" s="12">
        <v>1592</v>
      </c>
      <c r="C28" s="12">
        <v>0</v>
      </c>
      <c r="D28" s="12">
        <v>0</v>
      </c>
      <c r="E28" s="12">
        <v>1592</v>
      </c>
      <c r="F28" s="12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37" customFormat="1" ht="17.25" customHeight="1">
      <c r="A30" s="37" t="s">
        <v>28</v>
      </c>
      <c r="B30" s="39"/>
      <c r="C30" s="38"/>
      <c r="D30" s="40"/>
      <c r="E30" s="40"/>
      <c r="F30" s="40"/>
    </row>
    <row r="31" spans="1:6" s="8" customFormat="1" ht="17.25" customHeight="1">
      <c r="A31" s="13" t="s">
        <v>39</v>
      </c>
      <c r="B31" s="14"/>
      <c r="C31" s="15"/>
      <c r="D31" s="14"/>
      <c r="E31" s="14"/>
      <c r="F31" s="14"/>
    </row>
    <row r="32" spans="1:6" s="8" customFormat="1" ht="17.25" customHeight="1">
      <c r="A32" s="13" t="s">
        <v>40</v>
      </c>
      <c r="B32" s="14"/>
      <c r="C32" s="15"/>
      <c r="D32" s="14"/>
      <c r="E32" s="14"/>
      <c r="F32" s="14"/>
    </row>
    <row r="33" ht="12.75">
      <c r="A33" s="16"/>
    </row>
    <row r="34" ht="12.75">
      <c r="C34" s="18"/>
    </row>
    <row r="35" ht="12.75">
      <c r="C35" s="18"/>
    </row>
    <row r="36" ht="12.75">
      <c r="C36" s="18"/>
    </row>
    <row r="37" ht="12.75">
      <c r="C37" s="18"/>
    </row>
    <row r="38" ht="12.75">
      <c r="A38" s="19"/>
    </row>
    <row r="39" ht="12.75">
      <c r="C39" s="18"/>
    </row>
    <row r="40" ht="12.75">
      <c r="C40" s="18"/>
    </row>
    <row r="41" ht="12.75">
      <c r="C41" s="18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36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60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v>138349</v>
      </c>
      <c r="C8" s="82">
        <v>24938</v>
      </c>
      <c r="D8" s="82">
        <v>54939</v>
      </c>
      <c r="E8" s="82">
        <v>22253</v>
      </c>
      <c r="F8" s="82">
        <v>36219</v>
      </c>
    </row>
    <row r="9" spans="1:6" s="65" customFormat="1" ht="15" customHeight="1">
      <c r="A9" s="65" t="s">
        <v>25</v>
      </c>
      <c r="B9" s="67">
        <v>100</v>
      </c>
      <c r="C9" s="66">
        <v>18.03</v>
      </c>
      <c r="D9" s="66">
        <v>39.71</v>
      </c>
      <c r="E9" s="66">
        <v>16.08</v>
      </c>
      <c r="F9" s="66">
        <v>26.18</v>
      </c>
    </row>
    <row r="10" spans="1:6" s="65" customFormat="1" ht="24.75" customHeight="1">
      <c r="A10" s="65" t="s">
        <v>3</v>
      </c>
      <c r="B10" s="67">
        <v>14511</v>
      </c>
      <c r="C10" s="67">
        <v>2720</v>
      </c>
      <c r="D10" s="67">
        <v>8796</v>
      </c>
      <c r="E10" s="67" t="s">
        <v>30</v>
      </c>
      <c r="F10" s="67">
        <v>2995</v>
      </c>
    </row>
    <row r="11" spans="1:6" s="63" customFormat="1" ht="15" customHeight="1">
      <c r="A11" s="63" t="s">
        <v>4</v>
      </c>
      <c r="B11" s="64">
        <v>936</v>
      </c>
      <c r="C11" s="64">
        <v>168</v>
      </c>
      <c r="D11" s="64" t="s">
        <v>30</v>
      </c>
      <c r="E11" s="64" t="s">
        <v>30</v>
      </c>
      <c r="F11" s="64">
        <v>768</v>
      </c>
    </row>
    <row r="12" spans="1:6" s="65" customFormat="1" ht="15" customHeight="1">
      <c r="A12" s="65" t="s">
        <v>34</v>
      </c>
      <c r="B12" s="67">
        <v>333</v>
      </c>
      <c r="C12" s="67">
        <v>333</v>
      </c>
      <c r="D12" s="67" t="s">
        <v>30</v>
      </c>
      <c r="E12" s="67" t="s">
        <v>30</v>
      </c>
      <c r="F12" s="67" t="s">
        <v>30</v>
      </c>
    </row>
    <row r="13" spans="1:6" s="65" customFormat="1" ht="15" customHeight="1">
      <c r="A13" s="65" t="s">
        <v>5</v>
      </c>
      <c r="B13" s="67">
        <v>3173</v>
      </c>
      <c r="C13" s="67">
        <v>256</v>
      </c>
      <c r="D13" s="67">
        <v>187</v>
      </c>
      <c r="E13" s="67">
        <v>2730</v>
      </c>
      <c r="F13" s="67" t="s">
        <v>30</v>
      </c>
    </row>
    <row r="14" spans="1:6" s="65" customFormat="1" ht="15" customHeight="1">
      <c r="A14" s="65" t="s">
        <v>6</v>
      </c>
      <c r="B14" s="67">
        <v>79</v>
      </c>
      <c r="C14" s="67">
        <v>79</v>
      </c>
      <c r="D14" s="67" t="s">
        <v>30</v>
      </c>
      <c r="E14" s="67" t="s">
        <v>30</v>
      </c>
      <c r="F14" s="67" t="s">
        <v>30</v>
      </c>
    </row>
    <row r="15" spans="1:6" s="65" customFormat="1" ht="15" customHeight="1">
      <c r="A15" s="65" t="s">
        <v>7</v>
      </c>
      <c r="B15" s="67">
        <v>1424</v>
      </c>
      <c r="C15" s="67">
        <v>45</v>
      </c>
      <c r="D15" s="67">
        <v>1379</v>
      </c>
      <c r="E15" s="67" t="s">
        <v>30</v>
      </c>
      <c r="F15" s="67" t="s">
        <v>30</v>
      </c>
    </row>
    <row r="16" spans="1:6" s="65" customFormat="1" ht="15" customHeight="1">
      <c r="A16" s="65" t="s">
        <v>8</v>
      </c>
      <c r="B16" s="67">
        <v>3571</v>
      </c>
      <c r="C16" s="67">
        <v>522</v>
      </c>
      <c r="D16" s="67">
        <v>2002</v>
      </c>
      <c r="E16" s="67" t="s">
        <v>30</v>
      </c>
      <c r="F16" s="67">
        <v>1047</v>
      </c>
    </row>
    <row r="17" spans="1:6" s="65" customFormat="1" ht="15" customHeight="1">
      <c r="A17" s="65" t="s">
        <v>9</v>
      </c>
      <c r="B17" s="67">
        <v>1888</v>
      </c>
      <c r="C17" s="67">
        <v>347</v>
      </c>
      <c r="D17" s="67">
        <v>977</v>
      </c>
      <c r="E17" s="67" t="s">
        <v>30</v>
      </c>
      <c r="F17" s="67">
        <v>564</v>
      </c>
    </row>
    <row r="18" spans="1:6" s="65" customFormat="1" ht="15" customHeight="1">
      <c r="A18" s="65" t="s">
        <v>10</v>
      </c>
      <c r="B18" s="67">
        <v>29546</v>
      </c>
      <c r="C18" s="67">
        <v>4395</v>
      </c>
      <c r="D18" s="67">
        <v>833</v>
      </c>
      <c r="E18" s="67">
        <v>12820</v>
      </c>
      <c r="F18" s="67">
        <v>11498</v>
      </c>
    </row>
    <row r="19" spans="1:6" s="65" customFormat="1" ht="15" customHeight="1">
      <c r="A19" s="65" t="s">
        <v>11</v>
      </c>
      <c r="B19" s="67">
        <v>27727</v>
      </c>
      <c r="C19" s="67">
        <v>619</v>
      </c>
      <c r="D19" s="67">
        <v>17024</v>
      </c>
      <c r="E19" s="67" t="s">
        <v>30</v>
      </c>
      <c r="F19" s="67">
        <v>10084</v>
      </c>
    </row>
    <row r="20" spans="1:6" s="65" customFormat="1" ht="15" customHeight="1">
      <c r="A20" s="65" t="s">
        <v>12</v>
      </c>
      <c r="B20" s="67">
        <v>2126</v>
      </c>
      <c r="C20" s="67" t="s">
        <v>30</v>
      </c>
      <c r="D20" s="67">
        <v>2126</v>
      </c>
      <c r="E20" s="67" t="s">
        <v>30</v>
      </c>
      <c r="F20" s="67" t="s">
        <v>30</v>
      </c>
    </row>
    <row r="21" spans="1:6" s="65" customFormat="1" ht="15" customHeight="1">
      <c r="A21" s="65" t="s">
        <v>13</v>
      </c>
      <c r="B21" s="67">
        <v>6556</v>
      </c>
      <c r="C21" s="67">
        <v>1997</v>
      </c>
      <c r="D21" s="67">
        <v>4282</v>
      </c>
      <c r="E21" s="67" t="s">
        <v>30</v>
      </c>
      <c r="F21" s="67">
        <v>277</v>
      </c>
    </row>
    <row r="22" spans="1:6" s="65" customFormat="1" ht="15" customHeight="1">
      <c r="A22" s="65" t="s">
        <v>14</v>
      </c>
      <c r="B22" s="67">
        <v>29710</v>
      </c>
      <c r="C22" s="67">
        <v>8310</v>
      </c>
      <c r="D22" s="67">
        <v>13224</v>
      </c>
      <c r="E22" s="67">
        <v>4232</v>
      </c>
      <c r="F22" s="67">
        <v>3944</v>
      </c>
    </row>
    <row r="23" spans="1:6" s="65" customFormat="1" ht="15" customHeight="1">
      <c r="A23" s="65" t="s">
        <v>15</v>
      </c>
      <c r="B23" s="67">
        <v>8808</v>
      </c>
      <c r="C23" s="67">
        <v>686</v>
      </c>
      <c r="D23" s="67">
        <v>4109</v>
      </c>
      <c r="E23" s="67" t="s">
        <v>30</v>
      </c>
      <c r="F23" s="67">
        <v>4014</v>
      </c>
    </row>
    <row r="24" spans="1:6" s="65" customFormat="1" ht="15" customHeight="1">
      <c r="A24" s="65" t="s">
        <v>16</v>
      </c>
      <c r="B24" s="67">
        <v>2059</v>
      </c>
      <c r="C24" s="67">
        <v>1931</v>
      </c>
      <c r="D24" s="67" t="s">
        <v>30</v>
      </c>
      <c r="E24" s="67" t="s">
        <v>30</v>
      </c>
      <c r="F24" s="67">
        <v>128</v>
      </c>
    </row>
    <row r="25" spans="1:6" s="65" customFormat="1" ht="15" customHeight="1">
      <c r="A25" s="65" t="s">
        <v>17</v>
      </c>
      <c r="B25" s="67">
        <v>3152</v>
      </c>
      <c r="C25" s="67">
        <v>2252</v>
      </c>
      <c r="D25" s="67" t="s">
        <v>30</v>
      </c>
      <c r="E25" s="67" t="s">
        <v>30</v>
      </c>
      <c r="F25" s="67">
        <v>900</v>
      </c>
    </row>
    <row r="26" spans="1:6" s="65" customFormat="1" ht="15" customHeight="1">
      <c r="A26" s="65" t="s">
        <v>18</v>
      </c>
      <c r="B26" s="67">
        <v>278</v>
      </c>
      <c r="C26" s="67">
        <v>278</v>
      </c>
      <c r="D26" s="67" t="s">
        <v>30</v>
      </c>
      <c r="E26" s="67" t="s">
        <v>30</v>
      </c>
      <c r="F26" s="67" t="s">
        <v>37</v>
      </c>
    </row>
    <row r="27" spans="1:6" s="65" customFormat="1" ht="15" customHeight="1">
      <c r="A27" s="65" t="s">
        <v>19</v>
      </c>
      <c r="B27" s="67" t="s">
        <v>30</v>
      </c>
      <c r="C27" s="67" t="s">
        <v>30</v>
      </c>
      <c r="D27" s="67" t="s">
        <v>30</v>
      </c>
      <c r="E27" s="67" t="s">
        <v>30</v>
      </c>
      <c r="F27" s="67" t="s">
        <v>30</v>
      </c>
    </row>
    <row r="28" spans="1:6" s="65" customFormat="1" ht="15" customHeight="1">
      <c r="A28" s="68" t="s">
        <v>20</v>
      </c>
      <c r="B28" s="69">
        <v>2471</v>
      </c>
      <c r="C28" s="69" t="s">
        <v>30</v>
      </c>
      <c r="D28" s="69" t="s">
        <v>30</v>
      </c>
      <c r="E28" s="69">
        <v>2471</v>
      </c>
      <c r="F28" s="69" t="s">
        <v>30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3" customFormat="1" ht="16.5" customHeight="1">
      <c r="A30" s="70" t="s">
        <v>28</v>
      </c>
      <c r="B30" s="71"/>
      <c r="C30" s="72"/>
      <c r="D30" s="71"/>
      <c r="E30" s="71"/>
      <c r="F30" s="71"/>
    </row>
    <row r="31" spans="1:6" s="73" customFormat="1" ht="16.5" customHeight="1">
      <c r="A31" s="70" t="s">
        <v>38</v>
      </c>
      <c r="B31" s="71"/>
      <c r="C31" s="72"/>
      <c r="D31" s="71"/>
      <c r="E31" s="71"/>
      <c r="F31" s="71"/>
    </row>
    <row r="32" spans="1:6" s="73" customFormat="1" ht="16.5" customHeight="1">
      <c r="A32" s="70" t="s">
        <v>26</v>
      </c>
      <c r="B32" s="71"/>
      <c r="C32" s="72"/>
      <c r="D32" s="71"/>
      <c r="E32" s="71"/>
      <c r="F32" s="71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A37" s="76"/>
    </row>
    <row r="38" ht="12.75">
      <c r="C38" s="75"/>
    </row>
    <row r="39" ht="12.75">
      <c r="C39" s="75"/>
    </row>
    <row r="40" ht="12.75">
      <c r="C40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35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60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v>120586</v>
      </c>
      <c r="C8" s="82">
        <v>22940</v>
      </c>
      <c r="D8" s="82">
        <v>47152</v>
      </c>
      <c r="E8" s="82">
        <v>23986</v>
      </c>
      <c r="F8" s="82">
        <v>26508</v>
      </c>
    </row>
    <row r="9" spans="1:6" s="65" customFormat="1" ht="15" customHeight="1">
      <c r="A9" s="65" t="s">
        <v>25</v>
      </c>
      <c r="B9" s="67">
        <v>100</v>
      </c>
      <c r="C9" s="66">
        <f>(C8/120586)*100</f>
        <v>19.02376726983232</v>
      </c>
      <c r="D9" s="66">
        <f>(D8/120586)*100</f>
        <v>39.10238336125255</v>
      </c>
      <c r="E9" s="66">
        <f>(E8/120586)*100</f>
        <v>19.891197983182128</v>
      </c>
      <c r="F9" s="66">
        <f>(F8/120586)*100</f>
        <v>21.982651385733003</v>
      </c>
    </row>
    <row r="10" spans="1:6" s="65" customFormat="1" ht="24.75" customHeight="1">
      <c r="A10" s="65" t="s">
        <v>3</v>
      </c>
      <c r="B10" s="67">
        <v>13881</v>
      </c>
      <c r="C10" s="67">
        <v>1765</v>
      </c>
      <c r="D10" s="67">
        <v>10421</v>
      </c>
      <c r="E10" s="67" t="s">
        <v>30</v>
      </c>
      <c r="F10" s="67">
        <v>1695</v>
      </c>
    </row>
    <row r="11" spans="1:6" s="63" customFormat="1" ht="15" customHeight="1">
      <c r="A11" s="63" t="s">
        <v>4</v>
      </c>
      <c r="B11" s="64">
        <v>561</v>
      </c>
      <c r="C11" s="64" t="s">
        <v>29</v>
      </c>
      <c r="D11" s="64" t="s">
        <v>30</v>
      </c>
      <c r="E11" s="64" t="s">
        <v>30</v>
      </c>
      <c r="F11" s="67">
        <v>561</v>
      </c>
    </row>
    <row r="12" spans="1:6" s="65" customFormat="1" ht="15" customHeight="1">
      <c r="A12" s="65" t="s">
        <v>34</v>
      </c>
      <c r="B12" s="67">
        <v>267</v>
      </c>
      <c r="C12" s="67">
        <v>267</v>
      </c>
      <c r="D12" s="67" t="s">
        <v>30</v>
      </c>
      <c r="E12" s="67" t="s">
        <v>30</v>
      </c>
      <c r="F12" s="67" t="s">
        <v>30</v>
      </c>
    </row>
    <row r="13" spans="1:6" s="65" customFormat="1" ht="15" customHeight="1">
      <c r="A13" s="65" t="s">
        <v>5</v>
      </c>
      <c r="B13" s="67">
        <v>2354</v>
      </c>
      <c r="C13" s="67">
        <v>284</v>
      </c>
      <c r="D13" s="67" t="s">
        <v>30</v>
      </c>
      <c r="E13" s="67">
        <v>2070</v>
      </c>
      <c r="F13" s="67" t="s">
        <v>30</v>
      </c>
    </row>
    <row r="14" spans="1:6" s="65" customFormat="1" ht="15" customHeight="1">
      <c r="A14" s="65" t="s">
        <v>6</v>
      </c>
      <c r="B14" s="67" t="s">
        <v>30</v>
      </c>
      <c r="C14" s="67" t="s">
        <v>29</v>
      </c>
      <c r="D14" s="67" t="s">
        <v>30</v>
      </c>
      <c r="E14" s="67" t="s">
        <v>30</v>
      </c>
      <c r="F14" s="67" t="s">
        <v>30</v>
      </c>
    </row>
    <row r="15" spans="1:6" s="65" customFormat="1" ht="15" customHeight="1">
      <c r="A15" s="65" t="s">
        <v>7</v>
      </c>
      <c r="B15" s="67">
        <v>229</v>
      </c>
      <c r="C15" s="67">
        <v>229</v>
      </c>
      <c r="D15" s="67" t="s">
        <v>30</v>
      </c>
      <c r="E15" s="67" t="s">
        <v>30</v>
      </c>
      <c r="F15" s="67" t="s">
        <v>30</v>
      </c>
    </row>
    <row r="16" spans="1:6" s="65" customFormat="1" ht="15" customHeight="1">
      <c r="A16" s="65" t="s">
        <v>8</v>
      </c>
      <c r="B16" s="67">
        <v>1442</v>
      </c>
      <c r="C16" s="67">
        <v>616</v>
      </c>
      <c r="D16" s="67">
        <v>703</v>
      </c>
      <c r="E16" s="67" t="s">
        <v>30</v>
      </c>
      <c r="F16" s="67">
        <v>123</v>
      </c>
    </row>
    <row r="17" spans="1:6" s="65" customFormat="1" ht="15" customHeight="1">
      <c r="A17" s="65" t="s">
        <v>9</v>
      </c>
      <c r="B17" s="67">
        <v>1358</v>
      </c>
      <c r="C17" s="67">
        <v>222</v>
      </c>
      <c r="D17" s="67">
        <v>969</v>
      </c>
      <c r="E17" s="67" t="s">
        <v>30</v>
      </c>
      <c r="F17" s="67">
        <v>167</v>
      </c>
    </row>
    <row r="18" spans="1:6" s="65" customFormat="1" ht="15" customHeight="1">
      <c r="A18" s="65" t="s">
        <v>10</v>
      </c>
      <c r="B18" s="67">
        <v>22023</v>
      </c>
      <c r="C18" s="67">
        <v>3153</v>
      </c>
      <c r="D18" s="67">
        <v>619</v>
      </c>
      <c r="E18" s="67">
        <v>13810</v>
      </c>
      <c r="F18" s="67">
        <v>4441</v>
      </c>
    </row>
    <row r="19" spans="1:6" s="65" customFormat="1" ht="15" customHeight="1">
      <c r="A19" s="65" t="s">
        <v>11</v>
      </c>
      <c r="B19" s="67">
        <v>25608</v>
      </c>
      <c r="C19" s="67">
        <v>261</v>
      </c>
      <c r="D19" s="67">
        <v>15750</v>
      </c>
      <c r="E19" s="67" t="s">
        <v>30</v>
      </c>
      <c r="F19" s="67">
        <v>9597</v>
      </c>
    </row>
    <row r="20" spans="1:6" s="65" customFormat="1" ht="15" customHeight="1">
      <c r="A20" s="65" t="s">
        <v>12</v>
      </c>
      <c r="B20" s="67">
        <v>458</v>
      </c>
      <c r="C20" s="67" t="s">
        <v>29</v>
      </c>
      <c r="D20" s="67">
        <v>458</v>
      </c>
      <c r="E20" s="67" t="s">
        <v>30</v>
      </c>
      <c r="F20" s="67" t="s">
        <v>30</v>
      </c>
    </row>
    <row r="21" spans="1:6" s="65" customFormat="1" ht="15" customHeight="1">
      <c r="A21" s="65" t="s">
        <v>13</v>
      </c>
      <c r="B21" s="67">
        <v>4642</v>
      </c>
      <c r="C21" s="67">
        <v>1407</v>
      </c>
      <c r="D21" s="67">
        <v>2958</v>
      </c>
      <c r="E21" s="67" t="s">
        <v>30</v>
      </c>
      <c r="F21" s="67">
        <v>277</v>
      </c>
    </row>
    <row r="22" spans="1:6" s="65" customFormat="1" ht="15" customHeight="1">
      <c r="A22" s="65" t="s">
        <v>14</v>
      </c>
      <c r="B22" s="67">
        <v>34222</v>
      </c>
      <c r="C22" s="67">
        <v>10557</v>
      </c>
      <c r="D22" s="67">
        <v>12415</v>
      </c>
      <c r="E22" s="67">
        <v>5299</v>
      </c>
      <c r="F22" s="67">
        <v>5951</v>
      </c>
    </row>
    <row r="23" spans="1:6" s="65" customFormat="1" ht="15" customHeight="1">
      <c r="A23" s="65" t="s">
        <v>15</v>
      </c>
      <c r="B23" s="67">
        <v>6500</v>
      </c>
      <c r="C23" s="67">
        <v>91</v>
      </c>
      <c r="D23" s="67">
        <v>2859</v>
      </c>
      <c r="E23" s="67" t="s">
        <v>30</v>
      </c>
      <c r="F23" s="67">
        <v>3550</v>
      </c>
    </row>
    <row r="24" spans="1:6" s="65" customFormat="1" ht="15" customHeight="1">
      <c r="A24" s="65" t="s">
        <v>16</v>
      </c>
      <c r="B24" s="67">
        <v>2349</v>
      </c>
      <c r="C24" s="67">
        <v>2205</v>
      </c>
      <c r="D24" s="67" t="s">
        <v>30</v>
      </c>
      <c r="E24" s="67" t="s">
        <v>30</v>
      </c>
      <c r="F24" s="67">
        <v>144</v>
      </c>
    </row>
    <row r="25" spans="1:6" s="65" customFormat="1" ht="15" customHeight="1">
      <c r="A25" s="65" t="s">
        <v>17</v>
      </c>
      <c r="B25" s="67">
        <v>1885</v>
      </c>
      <c r="C25" s="67">
        <v>1883</v>
      </c>
      <c r="D25" s="67" t="s">
        <v>30</v>
      </c>
      <c r="E25" s="67" t="s">
        <v>30</v>
      </c>
      <c r="F25" s="67">
        <v>2</v>
      </c>
    </row>
    <row r="26" spans="1:6" s="65" customFormat="1" ht="15" customHeight="1">
      <c r="A26" s="65" t="s">
        <v>18</v>
      </c>
      <c r="B26" s="67" t="s">
        <v>30</v>
      </c>
      <c r="C26" s="67" t="s">
        <v>30</v>
      </c>
      <c r="D26" s="67" t="s">
        <v>30</v>
      </c>
      <c r="E26" s="67" t="s">
        <v>30</v>
      </c>
      <c r="F26" s="67" t="s">
        <v>30</v>
      </c>
    </row>
    <row r="27" spans="1:6" s="65" customFormat="1" ht="15" customHeight="1">
      <c r="A27" s="65" t="s">
        <v>19</v>
      </c>
      <c r="B27" s="67" t="s">
        <v>30</v>
      </c>
      <c r="C27" s="67" t="s">
        <v>30</v>
      </c>
      <c r="D27" s="67" t="s">
        <v>30</v>
      </c>
      <c r="E27" s="67" t="s">
        <v>30</v>
      </c>
      <c r="F27" s="67" t="s">
        <v>30</v>
      </c>
    </row>
    <row r="28" spans="1:6" s="65" customFormat="1" ht="15" customHeight="1">
      <c r="A28" s="68" t="s">
        <v>20</v>
      </c>
      <c r="B28" s="69">
        <v>2807</v>
      </c>
      <c r="C28" s="69" t="s">
        <v>30</v>
      </c>
      <c r="D28" s="69" t="s">
        <v>30</v>
      </c>
      <c r="E28" s="69">
        <v>2807</v>
      </c>
      <c r="F28" s="69" t="s">
        <v>30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3" customFormat="1" ht="16.5" customHeight="1">
      <c r="A30" s="70" t="s">
        <v>28</v>
      </c>
      <c r="B30" s="71"/>
      <c r="C30" s="72"/>
      <c r="D30" s="71"/>
      <c r="E30" s="71"/>
      <c r="F30" s="71"/>
    </row>
    <row r="31" spans="1:6" s="73" customFormat="1" ht="16.5" customHeight="1">
      <c r="A31" s="70" t="s">
        <v>31</v>
      </c>
      <c r="B31" s="71"/>
      <c r="C31" s="72"/>
      <c r="D31" s="71"/>
      <c r="E31" s="71"/>
      <c r="F31" s="71"/>
    </row>
    <row r="32" spans="1:6" s="73" customFormat="1" ht="16.5" customHeight="1">
      <c r="A32" s="70" t="s">
        <v>26</v>
      </c>
      <c r="B32" s="71"/>
      <c r="C32" s="72"/>
      <c r="D32" s="71"/>
      <c r="E32" s="71"/>
      <c r="F32" s="71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A37" s="76"/>
    </row>
    <row r="38" ht="12.75">
      <c r="C38" s="75"/>
    </row>
    <row r="39" ht="12.75">
      <c r="C39" s="75"/>
    </row>
    <row r="40" ht="12.75">
      <c r="C40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42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60" t="s">
        <v>27</v>
      </c>
      <c r="D7" s="61" t="s">
        <v>47</v>
      </c>
      <c r="E7" s="59" t="s">
        <v>22</v>
      </c>
      <c r="F7" s="60" t="s">
        <v>45</v>
      </c>
    </row>
    <row r="8" spans="1:6" s="63" customFormat="1" ht="15" customHeight="1">
      <c r="A8" s="63" t="s">
        <v>21</v>
      </c>
      <c r="B8" s="82">
        <v>88236</v>
      </c>
      <c r="C8" s="82">
        <v>17450</v>
      </c>
      <c r="D8" s="82">
        <v>36241</v>
      </c>
      <c r="E8" s="82">
        <v>25709</v>
      </c>
      <c r="F8" s="82">
        <v>8836</v>
      </c>
    </row>
    <row r="9" spans="1:6" s="65" customFormat="1" ht="15" customHeight="1">
      <c r="A9" s="65" t="s">
        <v>25</v>
      </c>
      <c r="B9" s="67">
        <v>100</v>
      </c>
      <c r="C9" s="66">
        <v>19.77</v>
      </c>
      <c r="D9" s="66">
        <v>41.1</v>
      </c>
      <c r="E9" s="66">
        <v>29.13</v>
      </c>
      <c r="F9" s="66">
        <v>10</v>
      </c>
    </row>
    <row r="10" spans="1:6" s="65" customFormat="1" ht="24.75" customHeight="1">
      <c r="A10" s="65" t="s">
        <v>3</v>
      </c>
      <c r="B10" s="67">
        <v>8792</v>
      </c>
      <c r="C10" s="67">
        <v>1519</v>
      </c>
      <c r="D10" s="67">
        <v>7072</v>
      </c>
      <c r="E10" s="67">
        <v>0</v>
      </c>
      <c r="F10" s="67">
        <v>201</v>
      </c>
    </row>
    <row r="11" spans="1:6" s="63" customFormat="1" ht="15" customHeight="1">
      <c r="A11" s="63" t="s">
        <v>4</v>
      </c>
      <c r="B11" s="64">
        <v>233</v>
      </c>
      <c r="C11" s="64">
        <v>48</v>
      </c>
      <c r="D11" s="64">
        <v>0</v>
      </c>
      <c r="E11" s="64">
        <v>0</v>
      </c>
      <c r="F11" s="64">
        <v>185</v>
      </c>
    </row>
    <row r="12" spans="1:6" s="65" customFormat="1" ht="15" customHeight="1">
      <c r="A12" s="65" t="s">
        <v>34</v>
      </c>
      <c r="B12" s="67">
        <v>226</v>
      </c>
      <c r="C12" s="67">
        <v>226</v>
      </c>
      <c r="D12" s="67">
        <v>0</v>
      </c>
      <c r="E12" s="67">
        <v>0</v>
      </c>
      <c r="F12" s="67">
        <v>0</v>
      </c>
    </row>
    <row r="13" spans="1:6" s="65" customFormat="1" ht="15" customHeight="1">
      <c r="A13" s="65" t="s">
        <v>5</v>
      </c>
      <c r="B13" s="67">
        <v>2732</v>
      </c>
      <c r="C13" s="67">
        <v>185</v>
      </c>
      <c r="D13" s="67">
        <v>0</v>
      </c>
      <c r="E13" s="67">
        <v>2547</v>
      </c>
      <c r="F13" s="67">
        <v>0</v>
      </c>
    </row>
    <row r="14" spans="1:6" s="65" customFormat="1" ht="15" customHeight="1">
      <c r="A14" s="65" t="s">
        <v>6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</row>
    <row r="15" spans="1:6" s="65" customFormat="1" ht="15" customHeight="1">
      <c r="A15" s="65" t="s">
        <v>7</v>
      </c>
      <c r="B15" s="67">
        <v>31</v>
      </c>
      <c r="C15" s="67">
        <v>31</v>
      </c>
      <c r="D15" s="67">
        <v>0</v>
      </c>
      <c r="E15" s="67">
        <v>0</v>
      </c>
      <c r="F15" s="67">
        <v>0</v>
      </c>
    </row>
    <row r="16" spans="1:6" s="65" customFormat="1" ht="15" customHeight="1">
      <c r="A16" s="65" t="s">
        <v>8</v>
      </c>
      <c r="B16" s="67">
        <v>505</v>
      </c>
      <c r="C16" s="67">
        <v>105</v>
      </c>
      <c r="D16" s="67">
        <v>351</v>
      </c>
      <c r="E16" s="67">
        <v>0</v>
      </c>
      <c r="F16" s="67">
        <v>49</v>
      </c>
    </row>
    <row r="17" spans="1:6" s="65" customFormat="1" ht="15" customHeight="1">
      <c r="A17" s="65" t="s">
        <v>9</v>
      </c>
      <c r="B17" s="67">
        <v>962</v>
      </c>
      <c r="C17" s="67">
        <v>0</v>
      </c>
      <c r="D17" s="67">
        <v>924</v>
      </c>
      <c r="E17" s="67">
        <v>0</v>
      </c>
      <c r="F17" s="67">
        <v>38</v>
      </c>
    </row>
    <row r="18" spans="1:6" s="65" customFormat="1" ht="15" customHeight="1">
      <c r="A18" s="65" t="s">
        <v>10</v>
      </c>
      <c r="B18" s="67">
        <v>16301</v>
      </c>
      <c r="C18" s="67">
        <v>2440</v>
      </c>
      <c r="D18" s="67">
        <v>528</v>
      </c>
      <c r="E18" s="67">
        <v>12993</v>
      </c>
      <c r="F18" s="67">
        <v>340</v>
      </c>
    </row>
    <row r="19" spans="1:6" s="65" customFormat="1" ht="15" customHeight="1">
      <c r="A19" s="65" t="s">
        <v>11</v>
      </c>
      <c r="B19" s="67">
        <v>17461</v>
      </c>
      <c r="C19" s="67">
        <v>28</v>
      </c>
      <c r="D19" s="67">
        <v>12563</v>
      </c>
      <c r="E19" s="67">
        <v>0</v>
      </c>
      <c r="F19" s="67">
        <v>4870</v>
      </c>
    </row>
    <row r="20" spans="1:6" s="65" customFormat="1" ht="15" customHeight="1">
      <c r="A20" s="65" t="s">
        <v>12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</row>
    <row r="21" spans="1:6" s="65" customFormat="1" ht="15" customHeight="1">
      <c r="A21" s="65" t="s">
        <v>13</v>
      </c>
      <c r="B21" s="67">
        <v>1711</v>
      </c>
      <c r="C21" s="67">
        <v>1095</v>
      </c>
      <c r="D21" s="67">
        <v>616</v>
      </c>
      <c r="E21" s="67">
        <v>0</v>
      </c>
      <c r="F21" s="67">
        <v>0</v>
      </c>
    </row>
    <row r="22" spans="1:6" s="65" customFormat="1" ht="15" customHeight="1">
      <c r="A22" s="65" t="s">
        <v>14</v>
      </c>
      <c r="B22" s="67">
        <v>30217</v>
      </c>
      <c r="C22" s="67">
        <v>8243</v>
      </c>
      <c r="D22" s="67">
        <v>11890</v>
      </c>
      <c r="E22" s="67">
        <v>10074</v>
      </c>
      <c r="F22" s="67">
        <v>10</v>
      </c>
    </row>
    <row r="23" spans="1:6" s="65" customFormat="1" ht="15" customHeight="1">
      <c r="A23" s="65" t="s">
        <v>15</v>
      </c>
      <c r="B23" s="67">
        <v>5438</v>
      </c>
      <c r="C23" s="67">
        <v>1</v>
      </c>
      <c r="D23" s="67">
        <v>2297</v>
      </c>
      <c r="E23" s="67">
        <v>0</v>
      </c>
      <c r="F23" s="67">
        <v>3140</v>
      </c>
    </row>
    <row r="24" spans="1:6" s="65" customFormat="1" ht="15" customHeight="1">
      <c r="A24" s="65" t="s">
        <v>16</v>
      </c>
      <c r="B24" s="67">
        <v>1839</v>
      </c>
      <c r="C24" s="67">
        <v>1839</v>
      </c>
      <c r="D24" s="67">
        <v>0</v>
      </c>
      <c r="E24" s="67">
        <v>0</v>
      </c>
      <c r="F24" s="67">
        <v>0</v>
      </c>
    </row>
    <row r="25" spans="1:6" s="65" customFormat="1" ht="15" customHeight="1">
      <c r="A25" s="65" t="s">
        <v>17</v>
      </c>
      <c r="B25" s="67">
        <v>1535</v>
      </c>
      <c r="C25" s="67">
        <v>1532</v>
      </c>
      <c r="D25" s="67">
        <v>0</v>
      </c>
      <c r="E25" s="67">
        <v>0</v>
      </c>
      <c r="F25" s="67">
        <v>3</v>
      </c>
    </row>
    <row r="26" spans="1:6" s="65" customFormat="1" ht="15" customHeight="1">
      <c r="A26" s="65" t="s">
        <v>18</v>
      </c>
      <c r="B26" s="67">
        <v>158</v>
      </c>
      <c r="C26" s="67">
        <v>158</v>
      </c>
      <c r="D26" s="67">
        <v>0</v>
      </c>
      <c r="E26" s="67">
        <v>0</v>
      </c>
      <c r="F26" s="67">
        <v>0</v>
      </c>
    </row>
    <row r="27" spans="1:6" s="65" customFormat="1" ht="15" customHeight="1">
      <c r="A27" s="65" t="s">
        <v>19</v>
      </c>
      <c r="B27" s="67" t="s">
        <v>46</v>
      </c>
      <c r="C27" s="67" t="s">
        <v>46</v>
      </c>
      <c r="D27" s="67" t="s">
        <v>46</v>
      </c>
      <c r="E27" s="67" t="s">
        <v>46</v>
      </c>
      <c r="F27" s="67" t="s">
        <v>46</v>
      </c>
    </row>
    <row r="28" spans="1:6" s="65" customFormat="1" ht="15" customHeight="1">
      <c r="A28" s="68" t="s">
        <v>20</v>
      </c>
      <c r="B28" s="69">
        <v>95</v>
      </c>
      <c r="C28" s="69">
        <v>0</v>
      </c>
      <c r="D28" s="69">
        <v>0</v>
      </c>
      <c r="E28" s="69">
        <v>95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3" customFormat="1" ht="16.5" customHeight="1">
      <c r="A30" s="70" t="s">
        <v>28</v>
      </c>
      <c r="B30" s="71"/>
      <c r="C30" s="72"/>
      <c r="D30" s="71"/>
      <c r="E30" s="71"/>
      <c r="F30" s="71"/>
    </row>
    <row r="31" spans="1:6" s="73" customFormat="1" ht="16.5" customHeight="1">
      <c r="A31" s="70" t="s">
        <v>43</v>
      </c>
      <c r="B31" s="71"/>
      <c r="C31" s="72"/>
      <c r="D31" s="71"/>
      <c r="E31" s="71"/>
      <c r="F31" s="71"/>
    </row>
    <row r="32" spans="1:6" s="73" customFormat="1" ht="16.5" customHeight="1">
      <c r="A32" s="70" t="s">
        <v>44</v>
      </c>
      <c r="B32" s="71"/>
      <c r="C32" s="72"/>
      <c r="D32" s="71"/>
      <c r="E32" s="71"/>
      <c r="F32" s="71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A37" s="76"/>
    </row>
    <row r="38" ht="12.75">
      <c r="C38" s="75"/>
    </row>
    <row r="39" ht="12.75">
      <c r="C39" s="75"/>
    </row>
    <row r="40" ht="12.75">
      <c r="C40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51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60" t="s">
        <v>48</v>
      </c>
      <c r="D7" s="61" t="s">
        <v>47</v>
      </c>
      <c r="E7" s="59" t="s">
        <v>22</v>
      </c>
      <c r="F7" s="60" t="s">
        <v>45</v>
      </c>
    </row>
    <row r="8" spans="1:6" s="63" customFormat="1" ht="15" customHeight="1">
      <c r="A8" s="63" t="s">
        <v>21</v>
      </c>
      <c r="B8" s="82"/>
      <c r="C8" s="82">
        <v>10738</v>
      </c>
      <c r="D8" s="82">
        <v>35649</v>
      </c>
      <c r="E8" s="82">
        <v>29841</v>
      </c>
      <c r="F8" s="82" t="s">
        <v>46</v>
      </c>
    </row>
    <row r="9" spans="1:6" s="65" customFormat="1" ht="15" customHeight="1">
      <c r="A9" s="65" t="s">
        <v>25</v>
      </c>
      <c r="B9" s="64"/>
      <c r="C9" s="66"/>
      <c r="D9" s="66"/>
      <c r="E9" s="66"/>
      <c r="F9" s="66"/>
    </row>
    <row r="10" spans="1:6" s="65" customFormat="1" ht="24.75" customHeight="1">
      <c r="A10" s="65" t="s">
        <v>3</v>
      </c>
      <c r="B10" s="67"/>
      <c r="C10" s="67">
        <v>899</v>
      </c>
      <c r="D10" s="67">
        <v>6938</v>
      </c>
      <c r="E10" s="67">
        <v>0</v>
      </c>
      <c r="F10" s="67" t="s">
        <v>46</v>
      </c>
    </row>
    <row r="11" spans="1:6" s="63" customFormat="1" ht="15" customHeight="1">
      <c r="A11" s="63" t="s">
        <v>4</v>
      </c>
      <c r="B11" s="64"/>
      <c r="C11" s="64">
        <v>140</v>
      </c>
      <c r="D11" s="64">
        <v>0</v>
      </c>
      <c r="E11" s="64">
        <v>0</v>
      </c>
      <c r="F11" s="67" t="s">
        <v>46</v>
      </c>
    </row>
    <row r="12" spans="1:6" s="65" customFormat="1" ht="15" customHeight="1">
      <c r="A12" s="65" t="s">
        <v>34</v>
      </c>
      <c r="B12" s="67"/>
      <c r="C12" s="67">
        <v>76</v>
      </c>
      <c r="D12" s="67">
        <v>0</v>
      </c>
      <c r="E12" s="67">
        <v>0</v>
      </c>
      <c r="F12" s="67" t="s">
        <v>46</v>
      </c>
    </row>
    <row r="13" spans="1:6" s="65" customFormat="1" ht="15" customHeight="1">
      <c r="A13" s="65" t="s">
        <v>5</v>
      </c>
      <c r="B13" s="67"/>
      <c r="C13" s="67">
        <v>60</v>
      </c>
      <c r="D13" s="67">
        <v>205</v>
      </c>
      <c r="E13" s="67">
        <v>3974</v>
      </c>
      <c r="F13" s="67" t="s">
        <v>46</v>
      </c>
    </row>
    <row r="14" spans="1:6" s="65" customFormat="1" ht="15" customHeight="1">
      <c r="A14" s="65" t="s">
        <v>6</v>
      </c>
      <c r="B14" s="67"/>
      <c r="C14" s="67">
        <v>0</v>
      </c>
      <c r="D14" s="67">
        <v>0</v>
      </c>
      <c r="E14" s="67">
        <v>0</v>
      </c>
      <c r="F14" s="67" t="s">
        <v>46</v>
      </c>
    </row>
    <row r="15" spans="1:6" s="65" customFormat="1" ht="15" customHeight="1">
      <c r="A15" s="65" t="s">
        <v>7</v>
      </c>
      <c r="B15" s="67"/>
      <c r="C15" s="67" t="s">
        <v>46</v>
      </c>
      <c r="D15" s="67" t="s">
        <v>46</v>
      </c>
      <c r="E15" s="67" t="s">
        <v>46</v>
      </c>
      <c r="F15" s="67" t="s">
        <v>46</v>
      </c>
    </row>
    <row r="16" spans="1:6" s="65" customFormat="1" ht="15" customHeight="1">
      <c r="A16" s="65" t="s">
        <v>8</v>
      </c>
      <c r="B16" s="67"/>
      <c r="C16" s="67">
        <v>28</v>
      </c>
      <c r="D16" s="67">
        <v>275</v>
      </c>
      <c r="E16" s="67">
        <v>0</v>
      </c>
      <c r="F16" s="67" t="s">
        <v>46</v>
      </c>
    </row>
    <row r="17" spans="1:6" s="65" customFormat="1" ht="15" customHeight="1">
      <c r="A17" s="65" t="s">
        <v>9</v>
      </c>
      <c r="B17" s="67"/>
      <c r="C17" s="67">
        <v>0</v>
      </c>
      <c r="D17" s="67">
        <v>90</v>
      </c>
      <c r="E17" s="67">
        <v>0</v>
      </c>
      <c r="F17" s="67" t="s">
        <v>46</v>
      </c>
    </row>
    <row r="18" spans="1:6" s="65" customFormat="1" ht="15" customHeight="1">
      <c r="A18" s="65" t="s">
        <v>10</v>
      </c>
      <c r="B18" s="67"/>
      <c r="C18" s="67">
        <v>1882</v>
      </c>
      <c r="D18" s="67">
        <v>0</v>
      </c>
      <c r="E18" s="67">
        <v>14939</v>
      </c>
      <c r="F18" s="67" t="s">
        <v>46</v>
      </c>
    </row>
    <row r="19" spans="1:6" s="65" customFormat="1" ht="15" customHeight="1">
      <c r="A19" s="65" t="s">
        <v>11</v>
      </c>
      <c r="B19" s="67"/>
      <c r="C19" s="67">
        <v>20</v>
      </c>
      <c r="D19" s="67">
        <v>14969</v>
      </c>
      <c r="E19" s="67">
        <v>0</v>
      </c>
      <c r="F19" s="67" t="s">
        <v>46</v>
      </c>
    </row>
    <row r="20" spans="1:6" s="65" customFormat="1" ht="15" customHeight="1">
      <c r="A20" s="65" t="s">
        <v>12</v>
      </c>
      <c r="B20" s="67"/>
      <c r="C20" s="67" t="s">
        <v>46</v>
      </c>
      <c r="D20" s="67" t="s">
        <v>46</v>
      </c>
      <c r="E20" s="67" t="s">
        <v>46</v>
      </c>
      <c r="F20" s="67" t="s">
        <v>46</v>
      </c>
    </row>
    <row r="21" spans="1:6" s="65" customFormat="1" ht="15" customHeight="1">
      <c r="A21" s="65" t="s">
        <v>13</v>
      </c>
      <c r="B21" s="67"/>
      <c r="C21" s="67">
        <v>45</v>
      </c>
      <c r="D21" s="67">
        <v>440</v>
      </c>
      <c r="E21" s="67">
        <v>0</v>
      </c>
      <c r="F21" s="67" t="s">
        <v>46</v>
      </c>
    </row>
    <row r="22" spans="1:6" s="65" customFormat="1" ht="15" customHeight="1">
      <c r="A22" s="65" t="s">
        <v>14</v>
      </c>
      <c r="B22" s="67"/>
      <c r="C22" s="67">
        <v>3747</v>
      </c>
      <c r="D22" s="67">
        <v>10651</v>
      </c>
      <c r="E22" s="67">
        <v>9912</v>
      </c>
      <c r="F22" s="67" t="s">
        <v>46</v>
      </c>
    </row>
    <row r="23" spans="1:6" s="65" customFormat="1" ht="15" customHeight="1">
      <c r="A23" s="65" t="s">
        <v>15</v>
      </c>
      <c r="B23" s="67"/>
      <c r="C23" s="67">
        <v>0</v>
      </c>
      <c r="D23" s="67">
        <v>2081</v>
      </c>
      <c r="E23" s="67">
        <v>0</v>
      </c>
      <c r="F23" s="67" t="s">
        <v>46</v>
      </c>
    </row>
    <row r="24" spans="1:6" s="65" customFormat="1" ht="15" customHeight="1">
      <c r="A24" s="65" t="s">
        <v>16</v>
      </c>
      <c r="B24" s="67"/>
      <c r="C24" s="67">
        <v>1854</v>
      </c>
      <c r="D24" s="67">
        <v>0</v>
      </c>
      <c r="E24" s="67">
        <v>0</v>
      </c>
      <c r="F24" s="67" t="s">
        <v>46</v>
      </c>
    </row>
    <row r="25" spans="1:6" s="65" customFormat="1" ht="15" customHeight="1">
      <c r="A25" s="65" t="s">
        <v>17</v>
      </c>
      <c r="B25" s="67"/>
      <c r="C25" s="67">
        <v>1987</v>
      </c>
      <c r="D25" s="67">
        <v>0</v>
      </c>
      <c r="E25" s="67">
        <v>0</v>
      </c>
      <c r="F25" s="67" t="s">
        <v>46</v>
      </c>
    </row>
    <row r="26" spans="1:6" s="65" customFormat="1" ht="15" customHeight="1">
      <c r="A26" s="65" t="s">
        <v>18</v>
      </c>
      <c r="B26" s="67"/>
      <c r="C26" s="67" t="s">
        <v>46</v>
      </c>
      <c r="D26" s="67" t="s">
        <v>46</v>
      </c>
      <c r="E26" s="67" t="s">
        <v>46</v>
      </c>
      <c r="F26" s="67" t="s">
        <v>46</v>
      </c>
    </row>
    <row r="27" spans="1:6" s="65" customFormat="1" ht="15" customHeight="1">
      <c r="A27" s="65" t="s">
        <v>19</v>
      </c>
      <c r="B27" s="67"/>
      <c r="C27" s="67" t="s">
        <v>46</v>
      </c>
      <c r="D27" s="67" t="s">
        <v>46</v>
      </c>
      <c r="E27" s="67" t="s">
        <v>46</v>
      </c>
      <c r="F27" s="67" t="s">
        <v>46</v>
      </c>
    </row>
    <row r="28" spans="1:6" s="65" customFormat="1" ht="15" customHeight="1">
      <c r="A28" s="68" t="s">
        <v>20</v>
      </c>
      <c r="B28" s="69"/>
      <c r="C28" s="69">
        <v>0</v>
      </c>
      <c r="D28" s="69">
        <v>0</v>
      </c>
      <c r="E28" s="69">
        <v>1016</v>
      </c>
      <c r="F28" s="69" t="s">
        <v>46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3" customFormat="1" ht="16.5" customHeight="1">
      <c r="A30" s="70" t="s">
        <v>43</v>
      </c>
      <c r="B30" s="71"/>
      <c r="C30" s="72"/>
      <c r="D30" s="71"/>
      <c r="E30" s="71"/>
      <c r="F30" s="71"/>
    </row>
    <row r="31" spans="1:6" s="73" customFormat="1" ht="16.5" customHeight="1">
      <c r="A31" s="70" t="s">
        <v>44</v>
      </c>
      <c r="B31" s="71"/>
      <c r="C31" s="72"/>
      <c r="D31" s="71"/>
      <c r="E31" s="71"/>
      <c r="F31" s="71"/>
    </row>
    <row r="32" ht="12.75">
      <c r="A32" s="74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A37" s="76"/>
    </row>
    <row r="38" ht="12.75">
      <c r="C38" s="75"/>
    </row>
    <row r="39" ht="12.75">
      <c r="C39" s="75"/>
    </row>
    <row r="40" ht="12.75">
      <c r="C40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50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60" t="s">
        <v>48</v>
      </c>
      <c r="D7" s="61" t="s">
        <v>47</v>
      </c>
      <c r="E7" s="59" t="s">
        <v>22</v>
      </c>
      <c r="F7" s="60" t="s">
        <v>45</v>
      </c>
    </row>
    <row r="8" spans="1:6" s="63" customFormat="1" ht="15" customHeight="1">
      <c r="A8" s="63" t="s">
        <v>21</v>
      </c>
      <c r="B8" s="82">
        <f>C8+D8+E8</f>
        <v>73941.5</v>
      </c>
      <c r="C8" s="82">
        <v>6473.5</v>
      </c>
      <c r="D8" s="82">
        <v>29300</v>
      </c>
      <c r="E8" s="82">
        <v>38168</v>
      </c>
      <c r="F8" s="82" t="s">
        <v>46</v>
      </c>
    </row>
    <row r="9" spans="1:6" s="65" customFormat="1" ht="15" customHeight="1">
      <c r="A9" s="65" t="s">
        <v>25</v>
      </c>
      <c r="B9" s="64">
        <v>100</v>
      </c>
      <c r="C9" s="66">
        <f>C8/B8*100</f>
        <v>8.754894071664761</v>
      </c>
      <c r="D9" s="66">
        <f>D8/B8*100</f>
        <v>39.625920491199125</v>
      </c>
      <c r="E9" s="66">
        <f>E8/B8*100</f>
        <v>51.61918543713612</v>
      </c>
      <c r="F9" s="66"/>
    </row>
    <row r="10" spans="1:6" s="65" customFormat="1" ht="24.75" customHeight="1">
      <c r="A10" s="65" t="s">
        <v>3</v>
      </c>
      <c r="B10" s="67">
        <f aca="true" t="shared" si="0" ref="B10:B25">C10+D10+E10</f>
        <v>4851</v>
      </c>
      <c r="C10" s="67">
        <v>269</v>
      </c>
      <c r="D10" s="67">
        <v>4582</v>
      </c>
      <c r="E10" s="67">
        <v>0</v>
      </c>
      <c r="F10" s="67" t="s">
        <v>46</v>
      </c>
    </row>
    <row r="11" spans="1:6" s="63" customFormat="1" ht="15" customHeight="1">
      <c r="A11" s="63" t="s">
        <v>4</v>
      </c>
      <c r="B11" s="64">
        <f t="shared" si="0"/>
        <v>119</v>
      </c>
      <c r="C11" s="64">
        <v>119</v>
      </c>
      <c r="D11" s="64">
        <v>0</v>
      </c>
      <c r="E11" s="64">
        <v>0</v>
      </c>
      <c r="F11" s="67" t="s">
        <v>46</v>
      </c>
    </row>
    <row r="12" spans="1:6" s="65" customFormat="1" ht="15" customHeight="1">
      <c r="A12" s="65" t="s">
        <v>34</v>
      </c>
      <c r="B12" s="67">
        <f t="shared" si="0"/>
        <v>0</v>
      </c>
      <c r="C12" s="67">
        <v>0</v>
      </c>
      <c r="D12" s="67">
        <v>0</v>
      </c>
      <c r="E12" s="67">
        <v>0</v>
      </c>
      <c r="F12" s="67" t="s">
        <v>46</v>
      </c>
    </row>
    <row r="13" spans="1:6" s="65" customFormat="1" ht="15" customHeight="1">
      <c r="A13" s="65" t="s">
        <v>5</v>
      </c>
      <c r="B13" s="67">
        <f t="shared" si="0"/>
        <v>9095</v>
      </c>
      <c r="C13" s="67">
        <v>23</v>
      </c>
      <c r="D13" s="67">
        <v>260</v>
      </c>
      <c r="E13" s="67">
        <v>8812</v>
      </c>
      <c r="F13" s="67" t="s">
        <v>46</v>
      </c>
    </row>
    <row r="14" spans="1:6" s="65" customFormat="1" ht="15" customHeight="1">
      <c r="A14" s="65" t="s">
        <v>6</v>
      </c>
      <c r="B14" s="67">
        <f t="shared" si="0"/>
        <v>182</v>
      </c>
      <c r="C14" s="67">
        <v>0</v>
      </c>
      <c r="D14" s="67">
        <v>182</v>
      </c>
      <c r="E14" s="67">
        <v>0</v>
      </c>
      <c r="F14" s="67"/>
    </row>
    <row r="15" spans="1:6" s="65" customFormat="1" ht="15" customHeight="1">
      <c r="A15" s="65" t="s">
        <v>7</v>
      </c>
      <c r="B15" s="67" t="s">
        <v>46</v>
      </c>
      <c r="C15" s="67" t="s">
        <v>46</v>
      </c>
      <c r="D15" s="67" t="s">
        <v>46</v>
      </c>
      <c r="E15" s="67" t="s">
        <v>46</v>
      </c>
      <c r="F15" s="67" t="s">
        <v>46</v>
      </c>
    </row>
    <row r="16" spans="1:6" s="65" customFormat="1" ht="15" customHeight="1">
      <c r="A16" s="65" t="s">
        <v>8</v>
      </c>
      <c r="B16" s="67">
        <f t="shared" si="0"/>
        <v>330</v>
      </c>
      <c r="C16" s="67">
        <v>0</v>
      </c>
      <c r="D16" s="67">
        <v>330</v>
      </c>
      <c r="E16" s="67">
        <v>0</v>
      </c>
      <c r="F16" s="67" t="s">
        <v>46</v>
      </c>
    </row>
    <row r="17" spans="1:6" s="65" customFormat="1" ht="15" customHeight="1">
      <c r="A17" s="65" t="s">
        <v>9</v>
      </c>
      <c r="B17" s="67">
        <f t="shared" si="0"/>
        <v>0</v>
      </c>
      <c r="C17" s="67">
        <v>0</v>
      </c>
      <c r="D17" s="67">
        <v>0</v>
      </c>
      <c r="E17" s="67">
        <v>0</v>
      </c>
      <c r="F17" s="67" t="s">
        <v>46</v>
      </c>
    </row>
    <row r="18" spans="1:6" s="65" customFormat="1" ht="15" customHeight="1">
      <c r="A18" s="65" t="s">
        <v>10</v>
      </c>
      <c r="B18" s="67">
        <f t="shared" si="0"/>
        <v>19426</v>
      </c>
      <c r="C18" s="67">
        <v>1596</v>
      </c>
      <c r="D18" s="67">
        <v>597</v>
      </c>
      <c r="E18" s="67">
        <v>17233</v>
      </c>
      <c r="F18" s="67" t="s">
        <v>46</v>
      </c>
    </row>
    <row r="19" spans="1:6" s="65" customFormat="1" ht="15" customHeight="1">
      <c r="A19" s="65" t="s">
        <v>11</v>
      </c>
      <c r="B19" s="67">
        <f t="shared" si="0"/>
        <v>11094</v>
      </c>
      <c r="C19" s="67">
        <v>0</v>
      </c>
      <c r="D19" s="67">
        <v>11094</v>
      </c>
      <c r="E19" s="67">
        <v>0</v>
      </c>
      <c r="F19" s="67" t="s">
        <v>46</v>
      </c>
    </row>
    <row r="20" spans="1:6" s="65" customFormat="1" ht="15" customHeight="1">
      <c r="A20" s="65" t="s">
        <v>12</v>
      </c>
      <c r="B20" s="67" t="s">
        <v>46</v>
      </c>
      <c r="C20" s="67" t="s">
        <v>46</v>
      </c>
      <c r="D20" s="67" t="s">
        <v>46</v>
      </c>
      <c r="E20" s="67" t="s">
        <v>46</v>
      </c>
      <c r="F20" s="67" t="s">
        <v>46</v>
      </c>
    </row>
    <row r="21" spans="1:6" s="65" customFormat="1" ht="15" customHeight="1">
      <c r="A21" s="65" t="s">
        <v>13</v>
      </c>
      <c r="B21" s="67">
        <f t="shared" si="0"/>
        <v>77.5</v>
      </c>
      <c r="C21" s="67">
        <v>77.5</v>
      </c>
      <c r="D21" s="67">
        <v>0</v>
      </c>
      <c r="E21" s="67">
        <v>0</v>
      </c>
      <c r="F21" s="67" t="s">
        <v>46</v>
      </c>
    </row>
    <row r="22" spans="1:6" s="65" customFormat="1" ht="15" customHeight="1">
      <c r="A22" s="65" t="s">
        <v>14</v>
      </c>
      <c r="B22" s="67">
        <f t="shared" si="0"/>
        <v>22429</v>
      </c>
      <c r="C22" s="67">
        <v>1735</v>
      </c>
      <c r="D22" s="67">
        <v>10500</v>
      </c>
      <c r="E22" s="67">
        <v>10194</v>
      </c>
      <c r="F22" s="67" t="s">
        <v>46</v>
      </c>
    </row>
    <row r="23" spans="1:6" s="65" customFormat="1" ht="15" customHeight="1">
      <c r="A23" s="65" t="s">
        <v>15</v>
      </c>
      <c r="B23" s="67">
        <f t="shared" si="0"/>
        <v>1755</v>
      </c>
      <c r="C23" s="67">
        <v>0</v>
      </c>
      <c r="D23" s="67">
        <v>1755</v>
      </c>
      <c r="E23" s="67">
        <v>0</v>
      </c>
      <c r="F23" s="67" t="s">
        <v>46</v>
      </c>
    </row>
    <row r="24" spans="1:6" s="65" customFormat="1" ht="15" customHeight="1">
      <c r="A24" s="65" t="s">
        <v>16</v>
      </c>
      <c r="B24" s="67">
        <f t="shared" si="0"/>
        <v>1590</v>
      </c>
      <c r="C24" s="67">
        <v>1590</v>
      </c>
      <c r="D24" s="67">
        <v>0</v>
      </c>
      <c r="E24" s="67">
        <v>0</v>
      </c>
      <c r="F24" s="67" t="s">
        <v>46</v>
      </c>
    </row>
    <row r="25" spans="1:6" s="65" customFormat="1" ht="15" customHeight="1">
      <c r="A25" s="65" t="s">
        <v>17</v>
      </c>
      <c r="B25" s="67">
        <f t="shared" si="0"/>
        <v>1064</v>
      </c>
      <c r="C25" s="67">
        <v>1064</v>
      </c>
      <c r="D25" s="67">
        <v>0</v>
      </c>
      <c r="E25" s="67">
        <v>0</v>
      </c>
      <c r="F25" s="67" t="s">
        <v>46</v>
      </c>
    </row>
    <row r="26" spans="1:6" s="65" customFormat="1" ht="15" customHeight="1">
      <c r="A26" s="65" t="s">
        <v>18</v>
      </c>
      <c r="B26" s="67" t="s">
        <v>46</v>
      </c>
      <c r="C26" s="67" t="s">
        <v>46</v>
      </c>
      <c r="D26" s="67" t="s">
        <v>46</v>
      </c>
      <c r="E26" s="67" t="s">
        <v>46</v>
      </c>
      <c r="F26" s="67" t="s">
        <v>46</v>
      </c>
    </row>
    <row r="27" spans="1:6" s="65" customFormat="1" ht="15" customHeight="1">
      <c r="A27" s="65" t="s">
        <v>19</v>
      </c>
      <c r="B27" s="67" t="s">
        <v>46</v>
      </c>
      <c r="C27" s="67" t="s">
        <v>46</v>
      </c>
      <c r="D27" s="67" t="s">
        <v>46</v>
      </c>
      <c r="E27" s="67" t="s">
        <v>46</v>
      </c>
      <c r="F27" s="67" t="s">
        <v>46</v>
      </c>
    </row>
    <row r="28" spans="1:6" s="65" customFormat="1" ht="15" customHeight="1">
      <c r="A28" s="68" t="s">
        <v>20</v>
      </c>
      <c r="B28" s="69">
        <v>1929</v>
      </c>
      <c r="C28" s="69" t="s">
        <v>46</v>
      </c>
      <c r="D28" s="69" t="s">
        <v>46</v>
      </c>
      <c r="E28" s="69">
        <v>1929</v>
      </c>
      <c r="F28" s="69" t="s">
        <v>46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3" customFormat="1" ht="16.5" customHeight="1">
      <c r="A30" s="70" t="s">
        <v>43</v>
      </c>
      <c r="B30" s="71"/>
      <c r="C30" s="72"/>
      <c r="D30" s="71"/>
      <c r="E30" s="71"/>
      <c r="F30" s="71"/>
    </row>
    <row r="31" spans="1:6" s="73" customFormat="1" ht="16.5" customHeight="1">
      <c r="A31" s="70" t="s">
        <v>44</v>
      </c>
      <c r="B31" s="71"/>
      <c r="C31" s="72"/>
      <c r="D31" s="71"/>
      <c r="E31" s="71"/>
      <c r="F31" s="71"/>
    </row>
    <row r="32" ht="12.75">
      <c r="A32" s="74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A37" s="76"/>
    </row>
    <row r="38" ht="12.75">
      <c r="C38" s="75"/>
    </row>
    <row r="39" ht="12.75">
      <c r="C39" s="75"/>
    </row>
    <row r="40" ht="12.75">
      <c r="C40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49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60" t="s">
        <v>48</v>
      </c>
      <c r="D7" s="61" t="s">
        <v>47</v>
      </c>
      <c r="E7" s="59" t="s">
        <v>22</v>
      </c>
      <c r="F7" s="60" t="s">
        <v>45</v>
      </c>
    </row>
    <row r="8" spans="1:6" s="63" customFormat="1" ht="15" customHeight="1">
      <c r="A8" s="63" t="s">
        <v>21</v>
      </c>
      <c r="B8" s="82">
        <f>C8+D8+E8</f>
        <v>72218</v>
      </c>
      <c r="C8" s="82">
        <v>4628</v>
      </c>
      <c r="D8" s="82">
        <v>29918</v>
      </c>
      <c r="E8" s="82">
        <v>37672</v>
      </c>
      <c r="F8" s="82" t="s">
        <v>46</v>
      </c>
    </row>
    <row r="9" spans="1:6" s="65" customFormat="1" ht="15" customHeight="1">
      <c r="A9" s="65" t="s">
        <v>25</v>
      </c>
      <c r="B9" s="64">
        <v>100</v>
      </c>
      <c r="C9" s="66">
        <v>6.408374643440694</v>
      </c>
      <c r="D9" s="66">
        <v>41.42734498324517</v>
      </c>
      <c r="E9" s="66">
        <v>52.16428037331413</v>
      </c>
      <c r="F9" s="66"/>
    </row>
    <row r="10" spans="1:6" s="65" customFormat="1" ht="24.75" customHeight="1">
      <c r="A10" s="65" t="s">
        <v>3</v>
      </c>
      <c r="B10" s="67">
        <f aca="true" t="shared" si="0" ref="B10:B26">C10+D10+E10</f>
        <v>5484</v>
      </c>
      <c r="C10" s="67">
        <v>98</v>
      </c>
      <c r="D10" s="67">
        <v>5386</v>
      </c>
      <c r="E10" s="67">
        <v>0</v>
      </c>
      <c r="F10" s="67" t="s">
        <v>46</v>
      </c>
    </row>
    <row r="11" spans="1:6" s="63" customFormat="1" ht="15" customHeight="1">
      <c r="A11" s="63" t="s">
        <v>4</v>
      </c>
      <c r="B11" s="64">
        <f t="shared" si="0"/>
        <v>129</v>
      </c>
      <c r="C11" s="64">
        <v>129</v>
      </c>
      <c r="D11" s="64">
        <v>0</v>
      </c>
      <c r="E11" s="64">
        <v>0</v>
      </c>
      <c r="F11" s="67" t="s">
        <v>46</v>
      </c>
    </row>
    <row r="12" spans="1:6" s="65" customFormat="1" ht="15" customHeight="1">
      <c r="A12" s="65" t="s">
        <v>34</v>
      </c>
      <c r="B12" s="67">
        <f t="shared" si="0"/>
        <v>0</v>
      </c>
      <c r="C12" s="67">
        <v>0</v>
      </c>
      <c r="D12" s="67">
        <v>0</v>
      </c>
      <c r="E12" s="67">
        <v>0</v>
      </c>
      <c r="F12" s="67" t="s">
        <v>46</v>
      </c>
    </row>
    <row r="13" spans="1:6" s="65" customFormat="1" ht="15" customHeight="1">
      <c r="A13" s="65" t="s">
        <v>5</v>
      </c>
      <c r="B13" s="67">
        <f t="shared" si="0"/>
        <v>7677</v>
      </c>
      <c r="C13" s="67">
        <v>27</v>
      </c>
      <c r="D13" s="67">
        <v>150</v>
      </c>
      <c r="E13" s="67">
        <v>7500</v>
      </c>
      <c r="F13" s="67" t="s">
        <v>46</v>
      </c>
    </row>
    <row r="14" spans="1:6" s="65" customFormat="1" ht="15" customHeight="1">
      <c r="A14" s="65" t="s">
        <v>6</v>
      </c>
      <c r="B14" s="67">
        <f t="shared" si="0"/>
        <v>900</v>
      </c>
      <c r="C14" s="67">
        <v>0</v>
      </c>
      <c r="D14" s="67">
        <v>150</v>
      </c>
      <c r="E14" s="67">
        <v>750</v>
      </c>
      <c r="F14" s="67"/>
    </row>
    <row r="15" spans="1:6" s="65" customFormat="1" ht="15" customHeight="1">
      <c r="A15" s="65" t="s">
        <v>7</v>
      </c>
      <c r="B15" s="67">
        <f t="shared" si="0"/>
        <v>0</v>
      </c>
      <c r="C15" s="67">
        <v>0</v>
      </c>
      <c r="D15" s="67">
        <v>0</v>
      </c>
      <c r="E15" s="67">
        <v>0</v>
      </c>
      <c r="F15" s="67" t="s">
        <v>46</v>
      </c>
    </row>
    <row r="16" spans="1:6" s="65" customFormat="1" ht="15" customHeight="1">
      <c r="A16" s="65" t="s">
        <v>8</v>
      </c>
      <c r="B16" s="67">
        <f t="shared" si="0"/>
        <v>239</v>
      </c>
      <c r="C16" s="67">
        <v>0</v>
      </c>
      <c r="D16" s="67">
        <v>239</v>
      </c>
      <c r="E16" s="67">
        <v>0</v>
      </c>
      <c r="F16" s="67" t="s">
        <v>46</v>
      </c>
    </row>
    <row r="17" spans="1:6" s="65" customFormat="1" ht="15" customHeight="1">
      <c r="A17" s="65" t="s">
        <v>9</v>
      </c>
      <c r="B17" s="67">
        <f t="shared" si="0"/>
        <v>0</v>
      </c>
      <c r="C17" s="67">
        <v>0</v>
      </c>
      <c r="D17" s="67">
        <v>0</v>
      </c>
      <c r="E17" s="67">
        <v>0</v>
      </c>
      <c r="F17" s="67" t="s">
        <v>46</v>
      </c>
    </row>
    <row r="18" spans="1:6" s="65" customFormat="1" ht="15" customHeight="1">
      <c r="A18" s="65" t="s">
        <v>10</v>
      </c>
      <c r="B18" s="67">
        <f t="shared" si="0"/>
        <v>20652</v>
      </c>
      <c r="C18" s="67">
        <v>951</v>
      </c>
      <c r="D18" s="67">
        <v>1650</v>
      </c>
      <c r="E18" s="67">
        <v>18051</v>
      </c>
      <c r="F18" s="67" t="s">
        <v>46</v>
      </c>
    </row>
    <row r="19" spans="1:6" s="65" customFormat="1" ht="15" customHeight="1">
      <c r="A19" s="65" t="s">
        <v>11</v>
      </c>
      <c r="B19" s="67">
        <f t="shared" si="0"/>
        <v>9241</v>
      </c>
      <c r="C19" s="67">
        <v>0</v>
      </c>
      <c r="D19" s="67">
        <v>9241</v>
      </c>
      <c r="E19" s="67">
        <v>0</v>
      </c>
      <c r="F19" s="67" t="s">
        <v>46</v>
      </c>
    </row>
    <row r="20" spans="1:6" s="65" customFormat="1" ht="15" customHeight="1">
      <c r="A20" s="65" t="s">
        <v>12</v>
      </c>
      <c r="B20" s="67">
        <f t="shared" si="0"/>
        <v>0</v>
      </c>
      <c r="C20" s="67">
        <v>0</v>
      </c>
      <c r="D20" s="67">
        <v>0</v>
      </c>
      <c r="E20" s="67">
        <v>0</v>
      </c>
      <c r="F20" s="67" t="s">
        <v>46</v>
      </c>
    </row>
    <row r="21" spans="1:6" s="65" customFormat="1" ht="15" customHeight="1">
      <c r="A21" s="65" t="s">
        <v>13</v>
      </c>
      <c r="B21" s="67">
        <f t="shared" si="0"/>
        <v>73</v>
      </c>
      <c r="C21" s="67">
        <v>73</v>
      </c>
      <c r="D21" s="67">
        <v>0</v>
      </c>
      <c r="E21" s="67">
        <v>0</v>
      </c>
      <c r="F21" s="67" t="s">
        <v>46</v>
      </c>
    </row>
    <row r="22" spans="1:6" s="65" customFormat="1" ht="15" customHeight="1">
      <c r="A22" s="65" t="s">
        <v>14</v>
      </c>
      <c r="B22" s="67">
        <f t="shared" si="0"/>
        <v>21921</v>
      </c>
      <c r="C22" s="67">
        <v>0</v>
      </c>
      <c r="D22" s="67">
        <v>11150</v>
      </c>
      <c r="E22" s="67">
        <v>10771</v>
      </c>
      <c r="F22" s="67" t="s">
        <v>46</v>
      </c>
    </row>
    <row r="23" spans="1:6" s="65" customFormat="1" ht="15" customHeight="1">
      <c r="A23" s="65" t="s">
        <v>15</v>
      </c>
      <c r="B23" s="67">
        <f t="shared" si="0"/>
        <v>1997</v>
      </c>
      <c r="C23" s="67">
        <v>0</v>
      </c>
      <c r="D23" s="67">
        <v>1997</v>
      </c>
      <c r="E23" s="67">
        <v>0</v>
      </c>
      <c r="F23" s="67" t="s">
        <v>46</v>
      </c>
    </row>
    <row r="24" spans="1:6" s="65" customFormat="1" ht="15" customHeight="1">
      <c r="A24" s="65" t="s">
        <v>16</v>
      </c>
      <c r="B24" s="67">
        <f t="shared" si="0"/>
        <v>1455</v>
      </c>
      <c r="C24" s="67">
        <v>1455</v>
      </c>
      <c r="D24" s="67">
        <v>0</v>
      </c>
      <c r="E24" s="67">
        <v>0</v>
      </c>
      <c r="F24" s="67" t="s">
        <v>46</v>
      </c>
    </row>
    <row r="25" spans="1:6" s="65" customFormat="1" ht="15" customHeight="1">
      <c r="A25" s="65" t="s">
        <v>17</v>
      </c>
      <c r="B25" s="67">
        <f t="shared" si="0"/>
        <v>1894.5</v>
      </c>
      <c r="C25" s="67">
        <v>1894.5</v>
      </c>
      <c r="D25" s="67">
        <v>0</v>
      </c>
      <c r="E25" s="67">
        <v>0</v>
      </c>
      <c r="F25" s="67" t="s">
        <v>46</v>
      </c>
    </row>
    <row r="26" spans="1:6" s="65" customFormat="1" ht="15" customHeight="1">
      <c r="A26" s="65" t="s">
        <v>18</v>
      </c>
      <c r="B26" s="67">
        <f t="shared" si="0"/>
        <v>0</v>
      </c>
      <c r="C26" s="67">
        <v>0</v>
      </c>
      <c r="D26" s="67">
        <v>0</v>
      </c>
      <c r="E26" s="67">
        <v>0</v>
      </c>
      <c r="F26" s="67">
        <f>-C8:C28</f>
        <v>0</v>
      </c>
    </row>
    <row r="27" spans="1:6" s="65" customFormat="1" ht="15" customHeight="1">
      <c r="A27" s="65" t="s">
        <v>19</v>
      </c>
      <c r="B27" s="67" t="s">
        <v>46</v>
      </c>
      <c r="C27" s="67" t="s">
        <v>46</v>
      </c>
      <c r="D27" s="67" t="s">
        <v>46</v>
      </c>
      <c r="E27" s="67" t="s">
        <v>46</v>
      </c>
      <c r="F27" s="67" t="s">
        <v>46</v>
      </c>
    </row>
    <row r="28" spans="1:6" s="65" customFormat="1" ht="15" customHeight="1">
      <c r="A28" s="68" t="s">
        <v>20</v>
      </c>
      <c r="B28" s="69" t="s">
        <v>46</v>
      </c>
      <c r="C28" s="69" t="s">
        <v>46</v>
      </c>
      <c r="D28" s="69" t="s">
        <v>46</v>
      </c>
      <c r="E28" s="69" t="s">
        <v>46</v>
      </c>
      <c r="F28" s="69" t="s">
        <v>46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3" customFormat="1" ht="16.5" customHeight="1">
      <c r="A30" s="70" t="s">
        <v>43</v>
      </c>
      <c r="B30" s="71"/>
      <c r="C30" s="72"/>
      <c r="D30" s="71"/>
      <c r="E30" s="71"/>
      <c r="F30" s="71"/>
    </row>
    <row r="31" spans="1:6" s="73" customFormat="1" ht="16.5" customHeight="1">
      <c r="A31" s="70" t="s">
        <v>44</v>
      </c>
      <c r="B31" s="71"/>
      <c r="C31" s="72"/>
      <c r="D31" s="71"/>
      <c r="E31" s="71"/>
      <c r="F31" s="71"/>
    </row>
    <row r="32" ht="12.75">
      <c r="A32" s="74"/>
    </row>
    <row r="33" ht="12.75">
      <c r="C33" s="75"/>
    </row>
    <row r="34" ht="12.75">
      <c r="C34" s="75"/>
    </row>
    <row r="35" ht="12.75">
      <c r="C35" s="75"/>
    </row>
    <row r="36" ht="12.75">
      <c r="C36" s="75"/>
    </row>
    <row r="37" ht="12.75">
      <c r="A37" s="76"/>
    </row>
    <row r="38" ht="12.75">
      <c r="C38" s="75"/>
    </row>
    <row r="39" ht="12.75">
      <c r="C39" s="75"/>
    </row>
    <row r="40" ht="12.75">
      <c r="C40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70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241543</v>
      </c>
      <c r="C8" s="82">
        <f>SUM(C10:C28)</f>
        <v>61574</v>
      </c>
      <c r="D8" s="82">
        <f>SUM(D10:D28)</f>
        <v>123915</v>
      </c>
      <c r="E8" s="82">
        <f>SUM(E10:E28)</f>
        <v>24596</v>
      </c>
      <c r="F8" s="82">
        <f>SUM(F10:F28)</f>
        <v>31458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25.491941393457893</v>
      </c>
      <c r="D9" s="66">
        <f>D8*100/$B$8</f>
        <v>51.3014245910666</v>
      </c>
      <c r="E9" s="66">
        <f>E8*100/$B$8</f>
        <v>10.18286599073457</v>
      </c>
      <c r="F9" s="66">
        <f>F8*100/$B$8</f>
        <v>13.023768024740937</v>
      </c>
    </row>
    <row r="10" spans="1:6" s="65" customFormat="1" ht="24.75" customHeight="1">
      <c r="A10" s="65" t="s">
        <v>3</v>
      </c>
      <c r="B10" s="67">
        <f aca="true" t="shared" si="0" ref="B10:B28">SUM(C10:F10)</f>
        <v>38114</v>
      </c>
      <c r="C10" s="67">
        <v>10530</v>
      </c>
      <c r="D10" s="67">
        <v>21881</v>
      </c>
      <c r="E10" s="67">
        <v>0</v>
      </c>
      <c r="F10" s="67">
        <v>5703</v>
      </c>
    </row>
    <row r="11" spans="1:6" s="63" customFormat="1" ht="15" customHeight="1">
      <c r="A11" s="63" t="s">
        <v>4</v>
      </c>
      <c r="B11" s="64">
        <f t="shared" si="0"/>
        <v>8038</v>
      </c>
      <c r="C11" s="64">
        <v>1774</v>
      </c>
      <c r="D11" s="64">
        <v>2135</v>
      </c>
      <c r="E11" s="64">
        <v>0</v>
      </c>
      <c r="F11" s="64">
        <v>4129</v>
      </c>
    </row>
    <row r="12" spans="1:6" s="65" customFormat="1" ht="15" customHeight="1">
      <c r="A12" s="65" t="s">
        <v>34</v>
      </c>
      <c r="B12" s="67">
        <f t="shared" si="0"/>
        <v>1169</v>
      </c>
      <c r="C12" s="67">
        <v>1038</v>
      </c>
      <c r="D12" s="67">
        <v>0</v>
      </c>
      <c r="E12" s="67">
        <v>0</v>
      </c>
      <c r="F12" s="67">
        <v>131</v>
      </c>
    </row>
    <row r="13" spans="1:6" s="65" customFormat="1" ht="15" customHeight="1">
      <c r="A13" s="65" t="s">
        <v>5</v>
      </c>
      <c r="B13" s="67">
        <f t="shared" si="0"/>
        <v>11447</v>
      </c>
      <c r="C13" s="67">
        <v>1685</v>
      </c>
      <c r="D13" s="67">
        <v>49</v>
      </c>
      <c r="E13" s="67">
        <v>9497</v>
      </c>
      <c r="F13" s="67">
        <v>216</v>
      </c>
    </row>
    <row r="14" spans="1:6" s="65" customFormat="1" ht="15" customHeight="1">
      <c r="A14" s="65" t="s">
        <v>6</v>
      </c>
      <c r="B14" s="67">
        <f t="shared" si="0"/>
        <v>7006</v>
      </c>
      <c r="C14" s="67">
        <v>1237</v>
      </c>
      <c r="D14" s="67">
        <v>5506</v>
      </c>
      <c r="E14" s="67">
        <v>0</v>
      </c>
      <c r="F14" s="67">
        <v>263</v>
      </c>
    </row>
    <row r="15" spans="1:6" s="65" customFormat="1" ht="15" customHeight="1">
      <c r="A15" s="65" t="s">
        <v>7</v>
      </c>
      <c r="B15" s="67">
        <f t="shared" si="0"/>
        <v>6070</v>
      </c>
      <c r="C15" s="67">
        <v>561</v>
      </c>
      <c r="D15" s="67">
        <v>5449</v>
      </c>
      <c r="E15" s="67">
        <v>0</v>
      </c>
      <c r="F15" s="67">
        <v>60</v>
      </c>
    </row>
    <row r="16" spans="1:6" s="65" customFormat="1" ht="15" customHeight="1">
      <c r="A16" s="65" t="s">
        <v>8</v>
      </c>
      <c r="B16" s="67">
        <f t="shared" si="0"/>
        <v>10482</v>
      </c>
      <c r="C16" s="67">
        <v>3367</v>
      </c>
      <c r="D16" s="67">
        <v>6596</v>
      </c>
      <c r="E16" s="67">
        <v>0</v>
      </c>
      <c r="F16" s="67">
        <v>519</v>
      </c>
    </row>
    <row r="17" spans="1:6" s="65" customFormat="1" ht="15" customHeight="1">
      <c r="A17" s="65" t="s">
        <v>9</v>
      </c>
      <c r="B17" s="67">
        <f t="shared" si="0"/>
        <v>9344</v>
      </c>
      <c r="C17" s="67">
        <v>2501</v>
      </c>
      <c r="D17" s="67">
        <v>6368</v>
      </c>
      <c r="E17" s="67">
        <v>0</v>
      </c>
      <c r="F17" s="67">
        <v>475</v>
      </c>
    </row>
    <row r="18" spans="1:6" s="65" customFormat="1" ht="15" customHeight="1">
      <c r="A18" s="65" t="s">
        <v>10</v>
      </c>
      <c r="B18" s="67">
        <f t="shared" si="0"/>
        <v>41764</v>
      </c>
      <c r="C18" s="67">
        <v>9773</v>
      </c>
      <c r="D18" s="67">
        <v>17886</v>
      </c>
      <c r="E18" s="67">
        <v>7298</v>
      </c>
      <c r="F18" s="67">
        <v>6807</v>
      </c>
    </row>
    <row r="19" spans="1:6" s="65" customFormat="1" ht="15" customHeight="1">
      <c r="A19" s="65" t="s">
        <v>11</v>
      </c>
      <c r="B19" s="67">
        <f t="shared" si="0"/>
        <v>26706</v>
      </c>
      <c r="C19" s="67">
        <v>4333</v>
      </c>
      <c r="D19" s="67">
        <v>19026</v>
      </c>
      <c r="E19" s="67">
        <v>0</v>
      </c>
      <c r="F19" s="67">
        <v>3347</v>
      </c>
    </row>
    <row r="20" spans="1:6" s="65" customFormat="1" ht="15" customHeight="1">
      <c r="A20" s="65" t="s">
        <v>12</v>
      </c>
      <c r="B20" s="67">
        <f t="shared" si="0"/>
        <v>5731</v>
      </c>
      <c r="C20" s="67">
        <v>1074</v>
      </c>
      <c r="D20" s="67">
        <v>4526</v>
      </c>
      <c r="E20" s="67">
        <v>0</v>
      </c>
      <c r="F20" s="67">
        <v>131</v>
      </c>
    </row>
    <row r="21" spans="1:6" s="65" customFormat="1" ht="15" customHeight="1">
      <c r="A21" s="65" t="s">
        <v>13</v>
      </c>
      <c r="B21" s="67">
        <f t="shared" si="0"/>
        <v>16658</v>
      </c>
      <c r="C21" s="67">
        <v>4634</v>
      </c>
      <c r="D21" s="67">
        <v>11287</v>
      </c>
      <c r="E21" s="67">
        <v>0</v>
      </c>
      <c r="F21" s="67">
        <v>737</v>
      </c>
    </row>
    <row r="22" spans="1:6" s="65" customFormat="1" ht="15" customHeight="1">
      <c r="A22" s="65" t="s">
        <v>14</v>
      </c>
      <c r="B22" s="67">
        <f t="shared" si="0"/>
        <v>35568</v>
      </c>
      <c r="C22" s="67">
        <v>10885</v>
      </c>
      <c r="D22" s="67">
        <v>14372</v>
      </c>
      <c r="E22" s="67">
        <v>3903</v>
      </c>
      <c r="F22" s="67">
        <v>6408</v>
      </c>
    </row>
    <row r="23" spans="1:6" s="65" customFormat="1" ht="15" customHeight="1">
      <c r="A23" s="65" t="s">
        <v>15</v>
      </c>
      <c r="B23" s="67">
        <f t="shared" si="0"/>
        <v>7874</v>
      </c>
      <c r="C23" s="67">
        <v>1914</v>
      </c>
      <c r="D23" s="67">
        <v>5730</v>
      </c>
      <c r="E23" s="67">
        <v>0</v>
      </c>
      <c r="F23" s="67">
        <v>230</v>
      </c>
    </row>
    <row r="24" spans="1:6" s="65" customFormat="1" ht="15" customHeight="1">
      <c r="A24" s="65" t="s">
        <v>16</v>
      </c>
      <c r="B24" s="67">
        <f t="shared" si="0"/>
        <v>2894</v>
      </c>
      <c r="C24" s="65">
        <v>1767</v>
      </c>
      <c r="D24" s="65">
        <v>382</v>
      </c>
      <c r="E24" s="65">
        <v>0</v>
      </c>
      <c r="F24" s="65">
        <v>745</v>
      </c>
    </row>
    <row r="25" spans="1:6" s="65" customFormat="1" ht="15" customHeight="1">
      <c r="A25" s="65" t="s">
        <v>17</v>
      </c>
      <c r="B25" s="67">
        <f t="shared" si="0"/>
        <v>8855</v>
      </c>
      <c r="C25" s="67">
        <v>3977</v>
      </c>
      <c r="D25" s="67">
        <v>940</v>
      </c>
      <c r="E25" s="67">
        <v>2430</v>
      </c>
      <c r="F25" s="67">
        <v>1508</v>
      </c>
    </row>
    <row r="26" spans="1:6" s="65" customFormat="1" ht="15" customHeight="1">
      <c r="A26" s="65" t="s">
        <v>18</v>
      </c>
      <c r="B26" s="67">
        <f t="shared" si="0"/>
        <v>2355</v>
      </c>
      <c r="C26" s="67">
        <v>524</v>
      </c>
      <c r="D26" s="67">
        <v>1782</v>
      </c>
      <c r="E26" s="67">
        <v>0</v>
      </c>
      <c r="F26" s="67">
        <v>49</v>
      </c>
    </row>
    <row r="27" spans="1:6" s="65" customFormat="1" ht="15" customHeight="1">
      <c r="A27" s="65" t="s">
        <v>19</v>
      </c>
      <c r="B27" s="67">
        <f t="shared" si="0"/>
        <v>0</v>
      </c>
      <c r="C27" s="67"/>
      <c r="D27" s="67"/>
      <c r="E27" s="67"/>
      <c r="F27" s="67"/>
    </row>
    <row r="28" spans="1:6" s="65" customFormat="1" ht="15" customHeight="1">
      <c r="A28" s="68" t="s">
        <v>20</v>
      </c>
      <c r="B28" s="69">
        <f t="shared" si="0"/>
        <v>1468</v>
      </c>
      <c r="C28" s="69">
        <v>0</v>
      </c>
      <c r="D28" s="69">
        <v>0</v>
      </c>
      <c r="E28" s="69">
        <v>1468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69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67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241385</v>
      </c>
      <c r="C8" s="82">
        <f>SUM(C10:C28)</f>
        <v>62659</v>
      </c>
      <c r="D8" s="82">
        <f>SUM(D10:D28)</f>
        <v>109093</v>
      </c>
      <c r="E8" s="82">
        <f>SUM(E10:E28)</f>
        <v>29115</v>
      </c>
      <c r="F8" s="82">
        <f>SUM(F10:F28)</f>
        <v>40518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25.95811670153489</v>
      </c>
      <c r="D9" s="66">
        <f>D8*100/$B$8</f>
        <v>45.19460612714129</v>
      </c>
      <c r="E9" s="66">
        <f>E8*100/$B$8</f>
        <v>12.061644261242414</v>
      </c>
      <c r="F9" s="66">
        <f>F8*100/$B$8</f>
        <v>16.785632910081404</v>
      </c>
    </row>
    <row r="10" spans="1:6" s="65" customFormat="1" ht="24.75" customHeight="1">
      <c r="A10" s="65" t="s">
        <v>3</v>
      </c>
      <c r="B10" s="67">
        <f aca="true" t="shared" si="0" ref="B10:B28">SUM(C10:F10)</f>
        <v>34385</v>
      </c>
      <c r="C10" s="67">
        <v>10389</v>
      </c>
      <c r="D10" s="67">
        <v>16031</v>
      </c>
      <c r="E10" s="67">
        <v>0</v>
      </c>
      <c r="F10" s="67">
        <v>7965</v>
      </c>
    </row>
    <row r="11" spans="1:6" s="63" customFormat="1" ht="15" customHeight="1">
      <c r="A11" s="63" t="s">
        <v>4</v>
      </c>
      <c r="B11" s="64">
        <f t="shared" si="0"/>
        <v>8470</v>
      </c>
      <c r="C11" s="64">
        <v>2262</v>
      </c>
      <c r="D11" s="64">
        <v>2116</v>
      </c>
      <c r="E11" s="64">
        <v>0</v>
      </c>
      <c r="F11" s="64">
        <v>4092</v>
      </c>
    </row>
    <row r="12" spans="1:6" s="65" customFormat="1" ht="15" customHeight="1">
      <c r="A12" s="65" t="s">
        <v>34</v>
      </c>
      <c r="B12" s="67">
        <f t="shared" si="0"/>
        <v>1219</v>
      </c>
      <c r="C12" s="67">
        <v>1036</v>
      </c>
      <c r="D12" s="67">
        <v>0</v>
      </c>
      <c r="E12" s="67">
        <v>0</v>
      </c>
      <c r="F12" s="67">
        <v>183</v>
      </c>
    </row>
    <row r="13" spans="1:6" s="65" customFormat="1" ht="15" customHeight="1">
      <c r="A13" s="65" t="s">
        <v>5</v>
      </c>
      <c r="B13" s="67">
        <f t="shared" si="0"/>
        <v>13307</v>
      </c>
      <c r="C13" s="67">
        <v>1752</v>
      </c>
      <c r="D13" s="67">
        <v>31</v>
      </c>
      <c r="E13" s="67">
        <v>11226</v>
      </c>
      <c r="F13" s="67">
        <v>298</v>
      </c>
    </row>
    <row r="14" spans="1:6" s="65" customFormat="1" ht="15" customHeight="1">
      <c r="A14" s="65" t="s">
        <v>6</v>
      </c>
      <c r="B14" s="67">
        <f t="shared" si="0"/>
        <v>3629</v>
      </c>
      <c r="C14" s="67">
        <v>1307</v>
      </c>
      <c r="D14" s="67">
        <v>1954</v>
      </c>
      <c r="E14" s="67">
        <v>0</v>
      </c>
      <c r="F14" s="67">
        <v>368</v>
      </c>
    </row>
    <row r="15" spans="1:6" s="65" customFormat="1" ht="15" customHeight="1">
      <c r="A15" s="65" t="s">
        <v>7</v>
      </c>
      <c r="B15" s="67">
        <f t="shared" si="0"/>
        <v>6447</v>
      </c>
      <c r="C15" s="67">
        <v>569</v>
      </c>
      <c r="D15" s="67">
        <v>5793</v>
      </c>
      <c r="E15" s="67">
        <v>0</v>
      </c>
      <c r="F15" s="67">
        <v>85</v>
      </c>
    </row>
    <row r="16" spans="1:6" s="65" customFormat="1" ht="15" customHeight="1">
      <c r="A16" s="65" t="s">
        <v>8</v>
      </c>
      <c r="B16" s="67">
        <f t="shared" si="0"/>
        <v>10410</v>
      </c>
      <c r="C16" s="67">
        <v>3188</v>
      </c>
      <c r="D16" s="67">
        <v>6490</v>
      </c>
      <c r="E16" s="67">
        <v>0</v>
      </c>
      <c r="F16" s="67">
        <v>732</v>
      </c>
    </row>
    <row r="17" spans="1:6" s="65" customFormat="1" ht="15" customHeight="1">
      <c r="A17" s="65" t="s">
        <v>9</v>
      </c>
      <c r="B17" s="67">
        <f t="shared" si="0"/>
        <v>8778</v>
      </c>
      <c r="C17" s="67">
        <v>2622</v>
      </c>
      <c r="D17" s="67">
        <v>5383</v>
      </c>
      <c r="E17" s="67">
        <v>0</v>
      </c>
      <c r="F17" s="67">
        <v>773</v>
      </c>
    </row>
    <row r="18" spans="1:6" s="65" customFormat="1" ht="15" customHeight="1">
      <c r="A18" s="65" t="s">
        <v>10</v>
      </c>
      <c r="B18" s="67">
        <f t="shared" si="0"/>
        <v>42472</v>
      </c>
      <c r="C18" s="67">
        <v>9915</v>
      </c>
      <c r="D18" s="67">
        <v>15356</v>
      </c>
      <c r="E18" s="67">
        <v>8772</v>
      </c>
      <c r="F18" s="67">
        <v>8429</v>
      </c>
    </row>
    <row r="19" spans="1:6" s="65" customFormat="1" ht="15" customHeight="1">
      <c r="A19" s="65" t="s">
        <v>11</v>
      </c>
      <c r="B19" s="67">
        <f t="shared" si="0"/>
        <v>29047</v>
      </c>
      <c r="C19" s="67">
        <v>4404</v>
      </c>
      <c r="D19" s="67">
        <v>19394</v>
      </c>
      <c r="E19" s="67">
        <v>0</v>
      </c>
      <c r="F19" s="67">
        <v>5249</v>
      </c>
    </row>
    <row r="20" spans="1:6" s="65" customFormat="1" ht="15" customHeight="1">
      <c r="A20" s="65" t="s">
        <v>12</v>
      </c>
      <c r="B20" s="67">
        <f t="shared" si="0"/>
        <v>6047</v>
      </c>
      <c r="C20" s="67">
        <v>1084</v>
      </c>
      <c r="D20" s="67">
        <v>4771</v>
      </c>
      <c r="E20" s="67">
        <v>0</v>
      </c>
      <c r="F20" s="67">
        <v>192</v>
      </c>
    </row>
    <row r="21" spans="1:6" s="65" customFormat="1" ht="15" customHeight="1">
      <c r="A21" s="65" t="s">
        <v>13</v>
      </c>
      <c r="B21" s="67">
        <f t="shared" si="0"/>
        <v>14254</v>
      </c>
      <c r="C21" s="67">
        <v>4754</v>
      </c>
      <c r="D21" s="67">
        <v>8528</v>
      </c>
      <c r="E21" s="67">
        <v>0</v>
      </c>
      <c r="F21" s="67">
        <v>972</v>
      </c>
    </row>
    <row r="22" spans="1:6" s="65" customFormat="1" ht="15" customHeight="1">
      <c r="A22" s="65" t="s">
        <v>14</v>
      </c>
      <c r="B22" s="67">
        <f t="shared" si="0"/>
        <v>37883</v>
      </c>
      <c r="C22" s="67">
        <v>11577</v>
      </c>
      <c r="D22" s="67">
        <v>14866</v>
      </c>
      <c r="E22" s="67">
        <v>4376</v>
      </c>
      <c r="F22" s="67">
        <v>7064</v>
      </c>
    </row>
    <row r="23" spans="1:6" s="65" customFormat="1" ht="15" customHeight="1">
      <c r="A23" s="65" t="s">
        <v>15</v>
      </c>
      <c r="B23" s="67">
        <f t="shared" si="0"/>
        <v>7274</v>
      </c>
      <c r="C23" s="67">
        <v>1854</v>
      </c>
      <c r="D23" s="67">
        <v>5114</v>
      </c>
      <c r="E23" s="67">
        <v>0</v>
      </c>
      <c r="F23" s="67">
        <v>306</v>
      </c>
    </row>
    <row r="24" spans="1:6" s="65" customFormat="1" ht="15" customHeight="1">
      <c r="A24" s="65" t="s">
        <v>16</v>
      </c>
      <c r="B24" s="67">
        <f t="shared" si="0"/>
        <v>2972</v>
      </c>
      <c r="C24" s="65">
        <v>1539</v>
      </c>
      <c r="D24" s="65">
        <v>517</v>
      </c>
      <c r="E24" s="65">
        <v>0</v>
      </c>
      <c r="F24" s="65">
        <v>916</v>
      </c>
    </row>
    <row r="25" spans="1:6" s="65" customFormat="1" ht="15" customHeight="1">
      <c r="A25" s="65" t="s">
        <v>17</v>
      </c>
      <c r="B25" s="67">
        <f t="shared" si="0"/>
        <v>11525</v>
      </c>
      <c r="C25" s="67">
        <v>3916</v>
      </c>
      <c r="D25" s="67">
        <v>973</v>
      </c>
      <c r="E25" s="67">
        <v>3832</v>
      </c>
      <c r="F25" s="67">
        <v>2804</v>
      </c>
    </row>
    <row r="26" spans="1:6" s="65" customFormat="1" ht="15" customHeight="1">
      <c r="A26" s="65" t="s">
        <v>18</v>
      </c>
      <c r="B26" s="67">
        <f t="shared" si="0"/>
        <v>2353</v>
      </c>
      <c r="C26" s="67">
        <v>487</v>
      </c>
      <c r="D26" s="67">
        <v>1776</v>
      </c>
      <c r="E26" s="67">
        <v>0</v>
      </c>
      <c r="F26" s="67">
        <v>90</v>
      </c>
    </row>
    <row r="27" spans="1:6" s="65" customFormat="1" ht="15" customHeight="1">
      <c r="A27" s="65" t="s">
        <v>19</v>
      </c>
      <c r="B27" s="67">
        <f t="shared" si="0"/>
        <v>4</v>
      </c>
      <c r="C27" s="67">
        <v>4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909</v>
      </c>
      <c r="C28" s="69">
        <v>0</v>
      </c>
      <c r="D28" s="69">
        <v>0</v>
      </c>
      <c r="E28" s="69">
        <v>909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68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66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240348</v>
      </c>
      <c r="C8" s="82">
        <f>SUM(C10:C28)</f>
        <v>63882</v>
      </c>
      <c r="D8" s="82">
        <f>SUM(D10:D28)</f>
        <v>101097</v>
      </c>
      <c r="E8" s="82">
        <f>SUM(E10:E28)</f>
        <v>33363</v>
      </c>
      <c r="F8" s="82">
        <f>SUM(F10:F28)</f>
        <v>42006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26.578960507264465</v>
      </c>
      <c r="D9" s="66">
        <f>D8*100/$B$8</f>
        <v>42.06275899945079</v>
      </c>
      <c r="E9" s="66">
        <f>E8*100/$B$8</f>
        <v>13.881122372559789</v>
      </c>
      <c r="F9" s="66">
        <f>F8*100/$B$8</f>
        <v>17.477158120724948</v>
      </c>
    </row>
    <row r="10" spans="1:6" s="65" customFormat="1" ht="24.75" customHeight="1">
      <c r="A10" s="65" t="s">
        <v>3</v>
      </c>
      <c r="B10" s="67">
        <f>SUM(C10:F10)</f>
        <v>31680</v>
      </c>
      <c r="C10" s="67">
        <v>10974</v>
      </c>
      <c r="D10" s="67">
        <v>13814</v>
      </c>
      <c r="E10" s="67">
        <v>0</v>
      </c>
      <c r="F10" s="67">
        <v>6892</v>
      </c>
    </row>
    <row r="11" spans="1:6" s="63" customFormat="1" ht="15" customHeight="1">
      <c r="A11" s="63" t="s">
        <v>4</v>
      </c>
      <c r="B11" s="64">
        <f aca="true" t="shared" si="0" ref="B11:B28">SUM(C11:F11)</f>
        <v>8370</v>
      </c>
      <c r="C11" s="64">
        <v>2249</v>
      </c>
      <c r="D11" s="64">
        <v>1925</v>
      </c>
      <c r="E11" s="64">
        <v>0</v>
      </c>
      <c r="F11" s="64">
        <v>4196</v>
      </c>
    </row>
    <row r="12" spans="1:6" s="65" customFormat="1" ht="15" customHeight="1">
      <c r="A12" s="65" t="s">
        <v>34</v>
      </c>
      <c r="B12" s="67">
        <f t="shared" si="0"/>
        <v>1216</v>
      </c>
      <c r="C12" s="67">
        <v>1059</v>
      </c>
      <c r="D12" s="67">
        <v>0</v>
      </c>
      <c r="E12" s="67">
        <v>0</v>
      </c>
      <c r="F12" s="67">
        <v>157</v>
      </c>
    </row>
    <row r="13" spans="1:6" s="65" customFormat="1" ht="15" customHeight="1">
      <c r="A13" s="65" t="s">
        <v>5</v>
      </c>
      <c r="B13" s="67">
        <f t="shared" si="0"/>
        <v>13098</v>
      </c>
      <c r="C13" s="67">
        <v>1700</v>
      </c>
      <c r="D13" s="67">
        <v>55</v>
      </c>
      <c r="E13" s="67">
        <v>11104</v>
      </c>
      <c r="F13" s="67">
        <v>239</v>
      </c>
    </row>
    <row r="14" spans="1:6" s="65" customFormat="1" ht="15" customHeight="1">
      <c r="A14" s="65" t="s">
        <v>6</v>
      </c>
      <c r="B14" s="67">
        <f t="shared" si="0"/>
        <v>2714</v>
      </c>
      <c r="C14" s="67">
        <v>1156</v>
      </c>
      <c r="D14" s="67">
        <v>1215</v>
      </c>
      <c r="E14" s="67">
        <v>0</v>
      </c>
      <c r="F14" s="67">
        <v>343</v>
      </c>
    </row>
    <row r="15" spans="1:6" s="65" customFormat="1" ht="15" customHeight="1">
      <c r="A15" s="65" t="s">
        <v>7</v>
      </c>
      <c r="B15" s="67">
        <f t="shared" si="0"/>
        <v>5380</v>
      </c>
      <c r="C15" s="67">
        <v>572</v>
      </c>
      <c r="D15" s="67">
        <v>4727</v>
      </c>
      <c r="E15" s="67">
        <v>0</v>
      </c>
      <c r="F15" s="67">
        <v>81</v>
      </c>
    </row>
    <row r="16" spans="1:6" s="65" customFormat="1" ht="15" customHeight="1">
      <c r="A16" s="65" t="s">
        <v>8</v>
      </c>
      <c r="B16" s="67">
        <f t="shared" si="0"/>
        <v>10712</v>
      </c>
      <c r="C16" s="67">
        <v>2982</v>
      </c>
      <c r="D16" s="67">
        <v>6479</v>
      </c>
      <c r="E16" s="67">
        <v>0</v>
      </c>
      <c r="F16" s="67">
        <v>1251</v>
      </c>
    </row>
    <row r="17" spans="1:6" s="65" customFormat="1" ht="15" customHeight="1">
      <c r="A17" s="65" t="s">
        <v>9</v>
      </c>
      <c r="B17" s="67">
        <f t="shared" si="0"/>
        <v>9001</v>
      </c>
      <c r="C17" s="67">
        <v>2535</v>
      </c>
      <c r="D17" s="67">
        <v>5526</v>
      </c>
      <c r="E17" s="67">
        <v>0</v>
      </c>
      <c r="F17" s="67">
        <v>940</v>
      </c>
    </row>
    <row r="18" spans="1:6" s="65" customFormat="1" ht="15" customHeight="1">
      <c r="A18" s="65" t="s">
        <v>10</v>
      </c>
      <c r="B18" s="67">
        <f t="shared" si="0"/>
        <v>44986</v>
      </c>
      <c r="C18" s="67">
        <v>10586</v>
      </c>
      <c r="D18" s="67">
        <v>13652</v>
      </c>
      <c r="E18" s="67">
        <v>11504</v>
      </c>
      <c r="F18" s="67">
        <v>9244</v>
      </c>
    </row>
    <row r="19" spans="1:6" s="65" customFormat="1" ht="15" customHeight="1">
      <c r="A19" s="65" t="s">
        <v>11</v>
      </c>
      <c r="B19" s="67">
        <f t="shared" si="0"/>
        <v>29495</v>
      </c>
      <c r="C19" s="67">
        <v>4454</v>
      </c>
      <c r="D19" s="67">
        <v>18986</v>
      </c>
      <c r="E19" s="67">
        <v>0</v>
      </c>
      <c r="F19" s="67">
        <v>6055</v>
      </c>
    </row>
    <row r="20" spans="1:6" s="65" customFormat="1" ht="15" customHeight="1">
      <c r="A20" s="65" t="s">
        <v>12</v>
      </c>
      <c r="B20" s="67">
        <f t="shared" si="0"/>
        <v>7859</v>
      </c>
      <c r="C20" s="67">
        <v>1054</v>
      </c>
      <c r="D20" s="67">
        <v>6580</v>
      </c>
      <c r="E20" s="67">
        <v>0</v>
      </c>
      <c r="F20" s="67">
        <v>225</v>
      </c>
    </row>
    <row r="21" spans="1:6" s="65" customFormat="1" ht="15" customHeight="1">
      <c r="A21" s="65" t="s">
        <v>13</v>
      </c>
      <c r="B21" s="67">
        <f t="shared" si="0"/>
        <v>13561</v>
      </c>
      <c r="C21" s="67">
        <v>4730</v>
      </c>
      <c r="D21" s="67">
        <v>7629</v>
      </c>
      <c r="E21" s="67">
        <v>0</v>
      </c>
      <c r="F21" s="67">
        <v>1202</v>
      </c>
    </row>
    <row r="22" spans="1:6" s="65" customFormat="1" ht="15" customHeight="1">
      <c r="A22" s="65" t="s">
        <v>14</v>
      </c>
      <c r="B22" s="67">
        <f t="shared" si="0"/>
        <v>35945</v>
      </c>
      <c r="C22" s="67">
        <v>11817</v>
      </c>
      <c r="D22" s="67">
        <v>11604</v>
      </c>
      <c r="E22" s="67">
        <v>5145</v>
      </c>
      <c r="F22" s="67">
        <v>7379</v>
      </c>
    </row>
    <row r="23" spans="1:6" s="65" customFormat="1" ht="15" customHeight="1">
      <c r="A23" s="65" t="s">
        <v>15</v>
      </c>
      <c r="B23" s="67">
        <f t="shared" si="0"/>
        <v>7797</v>
      </c>
      <c r="C23" s="67">
        <v>1845</v>
      </c>
      <c r="D23" s="67">
        <v>5625</v>
      </c>
      <c r="E23" s="67">
        <v>0</v>
      </c>
      <c r="F23" s="67">
        <v>327</v>
      </c>
    </row>
    <row r="24" spans="1:6" s="65" customFormat="1" ht="15" customHeight="1">
      <c r="A24" s="65" t="s">
        <v>16</v>
      </c>
      <c r="B24" s="67">
        <f t="shared" si="0"/>
        <v>2892</v>
      </c>
      <c r="C24" s="65">
        <v>1611</v>
      </c>
      <c r="D24" s="65">
        <v>403</v>
      </c>
      <c r="E24" s="65">
        <v>0</v>
      </c>
      <c r="F24" s="65">
        <v>878</v>
      </c>
    </row>
    <row r="25" spans="1:6" s="65" customFormat="1" ht="15" customHeight="1">
      <c r="A25" s="65" t="s">
        <v>17</v>
      </c>
      <c r="B25" s="67">
        <f t="shared" si="0"/>
        <v>12214</v>
      </c>
      <c r="C25" s="67">
        <v>4043</v>
      </c>
      <c r="D25" s="67">
        <v>1044</v>
      </c>
      <c r="E25" s="67">
        <v>4601</v>
      </c>
      <c r="F25" s="67">
        <v>2526</v>
      </c>
    </row>
    <row r="26" spans="1:6" s="65" customFormat="1" ht="15" customHeight="1">
      <c r="A26" s="65" t="s">
        <v>18</v>
      </c>
      <c r="B26" s="67">
        <f t="shared" si="0"/>
        <v>2416</v>
      </c>
      <c r="C26" s="67">
        <v>512</v>
      </c>
      <c r="D26" s="67">
        <v>1833</v>
      </c>
      <c r="E26" s="67">
        <v>0</v>
      </c>
      <c r="F26" s="67">
        <v>71</v>
      </c>
    </row>
    <row r="27" spans="1:6" s="65" customFormat="1" ht="15" customHeight="1">
      <c r="A27" s="65" t="s">
        <v>19</v>
      </c>
      <c r="B27" s="67">
        <f t="shared" si="0"/>
        <v>3</v>
      </c>
      <c r="C27" s="67">
        <v>3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1009</v>
      </c>
      <c r="C28" s="69">
        <v>0</v>
      </c>
      <c r="D28" s="69">
        <v>0</v>
      </c>
      <c r="E28" s="69">
        <v>1009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65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64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225891</v>
      </c>
      <c r="C8" s="82">
        <f>SUM(C10:C28)</f>
        <v>64388</v>
      </c>
      <c r="D8" s="82">
        <f>SUM(D10:D28)</f>
        <v>96547</v>
      </c>
      <c r="E8" s="82">
        <f>SUM(E10:E28)</f>
        <v>32922</v>
      </c>
      <c r="F8" s="82">
        <f>SUM(F10:F28)</f>
        <v>32034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28.50401299741911</v>
      </c>
      <c r="D9" s="66">
        <f>D8*100/$B$8</f>
        <v>42.740525297599284</v>
      </c>
      <c r="E9" s="66">
        <f>E8*100/$B$8</f>
        <v>14.574285828120642</v>
      </c>
      <c r="F9" s="66">
        <f>F8*100/$B$8</f>
        <v>14.181175876860964</v>
      </c>
    </row>
    <row r="10" spans="1:6" s="65" customFormat="1" ht="24.75" customHeight="1">
      <c r="A10" s="65" t="s">
        <v>3</v>
      </c>
      <c r="B10" s="67">
        <f aca="true" t="shared" si="0" ref="B10:B28">SUM(C10:F10)</f>
        <v>29452</v>
      </c>
      <c r="C10" s="67">
        <v>10862</v>
      </c>
      <c r="D10" s="67">
        <v>13226</v>
      </c>
      <c r="E10" s="67">
        <v>0</v>
      </c>
      <c r="F10" s="67">
        <v>5364</v>
      </c>
    </row>
    <row r="11" spans="1:6" s="63" customFormat="1" ht="15" customHeight="1">
      <c r="A11" s="63" t="s">
        <v>4</v>
      </c>
      <c r="B11" s="64">
        <f t="shared" si="0"/>
        <v>7965</v>
      </c>
      <c r="C11" s="64">
        <v>1546</v>
      </c>
      <c r="D11" s="64">
        <v>2292</v>
      </c>
      <c r="E11" s="64">
        <v>0</v>
      </c>
      <c r="F11" s="64">
        <v>4127</v>
      </c>
    </row>
    <row r="12" spans="1:6" s="65" customFormat="1" ht="15" customHeight="1">
      <c r="A12" s="65" t="s">
        <v>34</v>
      </c>
      <c r="B12" s="67">
        <f t="shared" si="0"/>
        <v>1222</v>
      </c>
      <c r="C12" s="67">
        <v>1035</v>
      </c>
      <c r="D12" s="67">
        <v>0</v>
      </c>
      <c r="E12" s="67">
        <v>0</v>
      </c>
      <c r="F12" s="67">
        <v>187</v>
      </c>
    </row>
    <row r="13" spans="1:6" s="65" customFormat="1" ht="15" customHeight="1">
      <c r="A13" s="65" t="s">
        <v>5</v>
      </c>
      <c r="B13" s="67">
        <f t="shared" si="0"/>
        <v>9403</v>
      </c>
      <c r="C13" s="67">
        <v>1632</v>
      </c>
      <c r="D13" s="67">
        <v>32</v>
      </c>
      <c r="E13" s="67">
        <v>7599</v>
      </c>
      <c r="F13" s="67">
        <v>140</v>
      </c>
    </row>
    <row r="14" spans="1:6" s="65" customFormat="1" ht="15" customHeight="1">
      <c r="A14" s="65" t="s">
        <v>6</v>
      </c>
      <c r="B14" s="67">
        <f t="shared" si="0"/>
        <v>2758</v>
      </c>
      <c r="C14" s="67">
        <v>1149</v>
      </c>
      <c r="D14" s="67">
        <v>1345</v>
      </c>
      <c r="E14" s="67">
        <v>0</v>
      </c>
      <c r="F14" s="67">
        <v>264</v>
      </c>
    </row>
    <row r="15" spans="1:6" s="65" customFormat="1" ht="15" customHeight="1">
      <c r="A15" s="65" t="s">
        <v>7</v>
      </c>
      <c r="B15" s="67">
        <f t="shared" si="0"/>
        <v>4259</v>
      </c>
      <c r="C15" s="67">
        <v>559</v>
      </c>
      <c r="D15" s="67">
        <v>3611</v>
      </c>
      <c r="E15" s="67">
        <v>0</v>
      </c>
      <c r="F15" s="67">
        <v>89</v>
      </c>
    </row>
    <row r="16" spans="1:6" s="65" customFormat="1" ht="15" customHeight="1">
      <c r="A16" s="65" t="s">
        <v>8</v>
      </c>
      <c r="B16" s="67">
        <f t="shared" si="0"/>
        <v>11146</v>
      </c>
      <c r="C16" s="67">
        <v>2922</v>
      </c>
      <c r="D16" s="67">
        <v>6590</v>
      </c>
      <c r="E16" s="67">
        <v>0</v>
      </c>
      <c r="F16" s="67">
        <v>1634</v>
      </c>
    </row>
    <row r="17" spans="1:6" s="65" customFormat="1" ht="15" customHeight="1">
      <c r="A17" s="65" t="s">
        <v>9</v>
      </c>
      <c r="B17" s="67">
        <f t="shared" si="0"/>
        <v>9096</v>
      </c>
      <c r="C17" s="67">
        <v>2614</v>
      </c>
      <c r="D17" s="67">
        <v>5450</v>
      </c>
      <c r="E17" s="67">
        <v>0</v>
      </c>
      <c r="F17" s="67">
        <v>1032</v>
      </c>
    </row>
    <row r="18" spans="1:6" s="65" customFormat="1" ht="15" customHeight="1">
      <c r="A18" s="65" t="s">
        <v>10</v>
      </c>
      <c r="B18" s="67">
        <f t="shared" si="0"/>
        <v>44038</v>
      </c>
      <c r="C18" s="67">
        <v>11142</v>
      </c>
      <c r="D18" s="67">
        <v>10377</v>
      </c>
      <c r="E18" s="67">
        <v>15887</v>
      </c>
      <c r="F18" s="67">
        <v>6632</v>
      </c>
    </row>
    <row r="19" spans="1:6" s="65" customFormat="1" ht="15" customHeight="1">
      <c r="A19" s="65" t="s">
        <v>11</v>
      </c>
      <c r="B19" s="67">
        <f t="shared" si="0"/>
        <v>25799</v>
      </c>
      <c r="C19" s="67">
        <v>4288</v>
      </c>
      <c r="D19" s="67">
        <v>17748</v>
      </c>
      <c r="E19" s="67">
        <v>0</v>
      </c>
      <c r="F19" s="67">
        <v>3763</v>
      </c>
    </row>
    <row r="20" spans="1:6" s="65" customFormat="1" ht="15" customHeight="1">
      <c r="A20" s="65" t="s">
        <v>12</v>
      </c>
      <c r="B20" s="67">
        <f t="shared" si="0"/>
        <v>9069</v>
      </c>
      <c r="C20" s="67">
        <v>995</v>
      </c>
      <c r="D20" s="67">
        <v>7934</v>
      </c>
      <c r="E20" s="67">
        <v>0</v>
      </c>
      <c r="F20" s="67">
        <v>140</v>
      </c>
    </row>
    <row r="21" spans="1:6" s="65" customFormat="1" ht="15" customHeight="1">
      <c r="A21" s="65" t="s">
        <v>13</v>
      </c>
      <c r="B21" s="67">
        <f t="shared" si="0"/>
        <v>13649</v>
      </c>
      <c r="C21" s="67">
        <v>4801</v>
      </c>
      <c r="D21" s="67">
        <v>7601</v>
      </c>
      <c r="E21" s="67">
        <v>0</v>
      </c>
      <c r="F21" s="67">
        <v>1247</v>
      </c>
    </row>
    <row r="22" spans="1:6" s="65" customFormat="1" ht="15" customHeight="1">
      <c r="A22" s="65" t="s">
        <v>14</v>
      </c>
      <c r="B22" s="67">
        <f t="shared" si="0"/>
        <v>34154</v>
      </c>
      <c r="C22" s="67">
        <v>12501</v>
      </c>
      <c r="D22" s="67">
        <v>11177</v>
      </c>
      <c r="E22" s="67">
        <v>5499</v>
      </c>
      <c r="F22" s="67">
        <v>4977</v>
      </c>
    </row>
    <row r="23" spans="1:6" s="65" customFormat="1" ht="15" customHeight="1">
      <c r="A23" s="65" t="s">
        <v>15</v>
      </c>
      <c r="B23" s="67">
        <f t="shared" si="0"/>
        <v>8398</v>
      </c>
      <c r="C23" s="67">
        <v>1737</v>
      </c>
      <c r="D23" s="67">
        <v>6371</v>
      </c>
      <c r="E23" s="67">
        <v>0</v>
      </c>
      <c r="F23" s="67">
        <v>290</v>
      </c>
    </row>
    <row r="24" spans="1:6" s="65" customFormat="1" ht="15" customHeight="1">
      <c r="A24" s="65" t="s">
        <v>16</v>
      </c>
      <c r="B24" s="67">
        <f t="shared" si="0"/>
        <v>2997</v>
      </c>
      <c r="C24" s="65">
        <v>1999</v>
      </c>
      <c r="D24" s="65">
        <v>437</v>
      </c>
      <c r="E24" s="65">
        <v>0</v>
      </c>
      <c r="F24" s="65">
        <v>561</v>
      </c>
    </row>
    <row r="25" spans="1:6" s="65" customFormat="1" ht="15" customHeight="1">
      <c r="A25" s="65" t="s">
        <v>17</v>
      </c>
      <c r="B25" s="67">
        <f t="shared" si="0"/>
        <v>9211</v>
      </c>
      <c r="C25" s="67">
        <v>4089</v>
      </c>
      <c r="D25" s="67">
        <v>708</v>
      </c>
      <c r="E25" s="67">
        <v>2870</v>
      </c>
      <c r="F25" s="67">
        <v>1544</v>
      </c>
    </row>
    <row r="26" spans="1:6" s="65" customFormat="1" ht="15" customHeight="1">
      <c r="A26" s="65" t="s">
        <v>18</v>
      </c>
      <c r="B26" s="67">
        <f t="shared" si="0"/>
        <v>2208</v>
      </c>
      <c r="C26" s="67">
        <v>517</v>
      </c>
      <c r="D26" s="67">
        <v>1648</v>
      </c>
      <c r="E26" s="67">
        <v>0</v>
      </c>
      <c r="F26" s="67">
        <v>43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1067</v>
      </c>
      <c r="C28" s="69">
        <v>0</v>
      </c>
      <c r="D28" s="69">
        <v>0</v>
      </c>
      <c r="E28" s="69">
        <v>1067</v>
      </c>
      <c r="F28" s="69">
        <v>0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63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61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230774</v>
      </c>
      <c r="C8" s="82">
        <f>SUM(C10:C28)</f>
        <v>64213</v>
      </c>
      <c r="D8" s="82">
        <f>SUM(D10:D28)</f>
        <v>96984</v>
      </c>
      <c r="E8" s="82">
        <f>SUM(E10:E28)</f>
        <v>37130</v>
      </c>
      <c r="F8" s="82">
        <f>SUM(F10:F28)</f>
        <v>32447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27.825058282128836</v>
      </c>
      <c r="D9" s="66">
        <f>D8*100/$B$8</f>
        <v>42.02553147234957</v>
      </c>
      <c r="E9" s="66">
        <f>E8*100/$B$8</f>
        <v>16.089334153760824</v>
      </c>
      <c r="F9" s="66">
        <f>F8*100/$B$8</f>
        <v>14.06007609176077</v>
      </c>
    </row>
    <row r="10" spans="1:6" s="65" customFormat="1" ht="24.75" customHeight="1">
      <c r="A10" s="65" t="s">
        <v>3</v>
      </c>
      <c r="B10" s="67">
        <f>SUM(C10:F10)</f>
        <v>29513</v>
      </c>
      <c r="C10" s="67">
        <v>10478</v>
      </c>
      <c r="D10" s="67">
        <v>13741</v>
      </c>
      <c r="E10" s="67">
        <v>0</v>
      </c>
      <c r="F10" s="67">
        <v>5294</v>
      </c>
    </row>
    <row r="11" spans="1:6" s="63" customFormat="1" ht="15" customHeight="1">
      <c r="A11" s="63" t="s">
        <v>4</v>
      </c>
      <c r="B11" s="64">
        <f aca="true" t="shared" si="0" ref="B11:B28">SUM(C11:F11)</f>
        <v>8402</v>
      </c>
      <c r="C11" s="64">
        <v>1763</v>
      </c>
      <c r="D11" s="64">
        <v>2634</v>
      </c>
      <c r="E11" s="64">
        <v>0</v>
      </c>
      <c r="F11" s="64">
        <v>4005</v>
      </c>
    </row>
    <row r="12" spans="1:6" s="65" customFormat="1" ht="15" customHeight="1">
      <c r="A12" s="65" t="s">
        <v>34</v>
      </c>
      <c r="B12" s="67">
        <f t="shared" si="0"/>
        <v>1181</v>
      </c>
      <c r="C12" s="67">
        <v>931</v>
      </c>
      <c r="D12" s="67">
        <v>0</v>
      </c>
      <c r="E12" s="67">
        <v>0</v>
      </c>
      <c r="F12" s="67">
        <v>250</v>
      </c>
    </row>
    <row r="13" spans="1:6" s="65" customFormat="1" ht="15" customHeight="1">
      <c r="A13" s="65" t="s">
        <v>5</v>
      </c>
      <c r="B13" s="67">
        <f t="shared" si="0"/>
        <v>5468</v>
      </c>
      <c r="C13" s="67">
        <v>1779</v>
      </c>
      <c r="D13" s="67">
        <v>89</v>
      </c>
      <c r="E13" s="67">
        <v>3463</v>
      </c>
      <c r="F13" s="67">
        <v>137</v>
      </c>
    </row>
    <row r="14" spans="1:6" s="65" customFormat="1" ht="15" customHeight="1">
      <c r="A14" s="65" t="s">
        <v>6</v>
      </c>
      <c r="B14" s="67">
        <f t="shared" si="0"/>
        <v>2336</v>
      </c>
      <c r="C14" s="67">
        <v>1050</v>
      </c>
      <c r="D14" s="67">
        <v>987</v>
      </c>
      <c r="E14" s="67">
        <v>0</v>
      </c>
      <c r="F14" s="67">
        <v>299</v>
      </c>
    </row>
    <row r="15" spans="1:6" s="65" customFormat="1" ht="15" customHeight="1">
      <c r="A15" s="65" t="s">
        <v>7</v>
      </c>
      <c r="B15" s="67">
        <f t="shared" si="0"/>
        <v>4312</v>
      </c>
      <c r="C15" s="67">
        <v>535</v>
      </c>
      <c r="D15" s="67">
        <v>3670</v>
      </c>
      <c r="E15" s="67">
        <v>0</v>
      </c>
      <c r="F15" s="67">
        <v>107</v>
      </c>
    </row>
    <row r="16" spans="1:6" s="65" customFormat="1" ht="15" customHeight="1">
      <c r="A16" s="65" t="s">
        <v>8</v>
      </c>
      <c r="B16" s="67">
        <f t="shared" si="0"/>
        <v>10605</v>
      </c>
      <c r="C16" s="67">
        <v>3003</v>
      </c>
      <c r="D16" s="67">
        <v>6106</v>
      </c>
      <c r="E16" s="67">
        <v>0</v>
      </c>
      <c r="F16" s="67">
        <v>1496</v>
      </c>
    </row>
    <row r="17" spans="1:6" s="65" customFormat="1" ht="15" customHeight="1">
      <c r="A17" s="65" t="s">
        <v>9</v>
      </c>
      <c r="B17" s="67">
        <f t="shared" si="0"/>
        <v>9634</v>
      </c>
      <c r="C17" s="67">
        <v>2570</v>
      </c>
      <c r="D17" s="67">
        <v>6108</v>
      </c>
      <c r="E17" s="67">
        <v>0</v>
      </c>
      <c r="F17" s="67">
        <v>956</v>
      </c>
    </row>
    <row r="18" spans="1:6" s="65" customFormat="1" ht="15" customHeight="1">
      <c r="A18" s="65" t="s">
        <v>10</v>
      </c>
      <c r="B18" s="67">
        <f t="shared" si="0"/>
        <v>46094</v>
      </c>
      <c r="C18" s="67">
        <v>10502</v>
      </c>
      <c r="D18" s="67">
        <v>7500</v>
      </c>
      <c r="E18" s="67">
        <v>20891</v>
      </c>
      <c r="F18" s="67">
        <v>7201</v>
      </c>
    </row>
    <row r="19" spans="1:6" s="65" customFormat="1" ht="15" customHeight="1">
      <c r="A19" s="65" t="s">
        <v>11</v>
      </c>
      <c r="B19" s="67">
        <f t="shared" si="0"/>
        <v>24294</v>
      </c>
      <c r="C19" s="67">
        <v>4003</v>
      </c>
      <c r="D19" s="67">
        <v>16617</v>
      </c>
      <c r="E19" s="67">
        <v>0</v>
      </c>
      <c r="F19" s="67">
        <v>3674</v>
      </c>
    </row>
    <row r="20" spans="1:6" s="65" customFormat="1" ht="15" customHeight="1">
      <c r="A20" s="65" t="s">
        <v>12</v>
      </c>
      <c r="B20" s="67">
        <f t="shared" si="0"/>
        <v>10867</v>
      </c>
      <c r="C20" s="67">
        <v>982</v>
      </c>
      <c r="D20" s="67">
        <v>9771</v>
      </c>
      <c r="E20" s="67">
        <v>0</v>
      </c>
      <c r="F20" s="67">
        <v>114</v>
      </c>
    </row>
    <row r="21" spans="1:6" s="65" customFormat="1" ht="15" customHeight="1">
      <c r="A21" s="65" t="s">
        <v>13</v>
      </c>
      <c r="B21" s="67">
        <f t="shared" si="0"/>
        <v>14376</v>
      </c>
      <c r="C21" s="67">
        <v>4839</v>
      </c>
      <c r="D21" s="67">
        <v>8421</v>
      </c>
      <c r="E21" s="67">
        <v>0</v>
      </c>
      <c r="F21" s="67">
        <v>1116</v>
      </c>
    </row>
    <row r="22" spans="1:6" s="65" customFormat="1" ht="15" customHeight="1">
      <c r="A22" s="65" t="s">
        <v>14</v>
      </c>
      <c r="B22" s="67">
        <f t="shared" si="0"/>
        <v>37422</v>
      </c>
      <c r="C22" s="67">
        <v>13300</v>
      </c>
      <c r="D22" s="67">
        <v>11554</v>
      </c>
      <c r="E22" s="67">
        <v>7035</v>
      </c>
      <c r="F22" s="67">
        <v>5533</v>
      </c>
    </row>
    <row r="23" spans="1:6" s="65" customFormat="1" ht="15" customHeight="1">
      <c r="A23" s="65" t="s">
        <v>15</v>
      </c>
      <c r="B23" s="67">
        <f t="shared" si="0"/>
        <v>9082</v>
      </c>
      <c r="C23" s="67">
        <v>2103</v>
      </c>
      <c r="D23" s="67">
        <v>6746</v>
      </c>
      <c r="E23" s="67">
        <v>0</v>
      </c>
      <c r="F23" s="67">
        <v>233</v>
      </c>
    </row>
    <row r="24" spans="1:6" s="65" customFormat="1" ht="15" customHeight="1">
      <c r="A24" s="65" t="s">
        <v>16</v>
      </c>
      <c r="B24" s="67">
        <f t="shared" si="0"/>
        <v>2484</v>
      </c>
      <c r="C24" s="65">
        <v>1693</v>
      </c>
      <c r="D24" s="65">
        <v>578</v>
      </c>
      <c r="E24" s="65">
        <v>0</v>
      </c>
      <c r="F24" s="65">
        <v>213</v>
      </c>
    </row>
    <row r="25" spans="1:6" s="65" customFormat="1" ht="15" customHeight="1">
      <c r="A25" s="65" t="s">
        <v>17</v>
      </c>
      <c r="B25" s="67">
        <f t="shared" si="0"/>
        <v>11014</v>
      </c>
      <c r="C25" s="67">
        <v>4184</v>
      </c>
      <c r="D25" s="67">
        <v>794</v>
      </c>
      <c r="E25" s="67">
        <v>4265</v>
      </c>
      <c r="F25" s="67">
        <v>1771</v>
      </c>
    </row>
    <row r="26" spans="1:6" s="65" customFormat="1" ht="15" customHeight="1">
      <c r="A26" s="65" t="s">
        <v>18</v>
      </c>
      <c r="B26" s="67">
        <f t="shared" si="0"/>
        <v>2205</v>
      </c>
      <c r="C26" s="67">
        <v>498</v>
      </c>
      <c r="D26" s="67">
        <v>1668</v>
      </c>
      <c r="E26" s="67">
        <v>0</v>
      </c>
      <c r="F26" s="67">
        <v>39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1485</v>
      </c>
      <c r="C28" s="69">
        <v>0</v>
      </c>
      <c r="D28" s="69">
        <v>0</v>
      </c>
      <c r="E28" s="69">
        <v>1476</v>
      </c>
      <c r="F28" s="69">
        <v>9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62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59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232557</v>
      </c>
      <c r="C8" s="82">
        <f>SUM(C10:C28)</f>
        <v>59957</v>
      </c>
      <c r="D8" s="82">
        <f>SUM(D10:D28)</f>
        <v>90999</v>
      </c>
      <c r="E8" s="82">
        <f>SUM(E10:E28)</f>
        <v>37643</v>
      </c>
      <c r="F8" s="82">
        <f>SUM(F10:F28)</f>
        <v>43958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25.781636330018017</v>
      </c>
      <c r="D9" s="66">
        <f>D8*100/$B$8</f>
        <v>39.1297617358325</v>
      </c>
      <c r="E9" s="66">
        <f>E8*100/$B$8</f>
        <v>16.18656931418964</v>
      </c>
      <c r="F9" s="66">
        <f>F8*100/$B$8</f>
        <v>18.902032619959837</v>
      </c>
    </row>
    <row r="10" spans="1:6" s="65" customFormat="1" ht="24.75" customHeight="1">
      <c r="A10" s="65" t="s">
        <v>3</v>
      </c>
      <c r="B10" s="67">
        <f>SUM(C10:F10)</f>
        <v>29934</v>
      </c>
      <c r="C10" s="67">
        <v>9723</v>
      </c>
      <c r="D10" s="67">
        <v>12509</v>
      </c>
      <c r="E10" s="67">
        <v>0</v>
      </c>
      <c r="F10" s="67">
        <v>7702</v>
      </c>
    </row>
    <row r="11" spans="1:6" s="63" customFormat="1" ht="15" customHeight="1">
      <c r="A11" s="63" t="s">
        <v>4</v>
      </c>
      <c r="B11" s="64">
        <f aca="true" t="shared" si="0" ref="B11:B28">SUM(C11:F11)</f>
        <v>5416</v>
      </c>
      <c r="C11" s="64">
        <v>1427</v>
      </c>
      <c r="D11" s="64">
        <v>0</v>
      </c>
      <c r="E11" s="64">
        <v>0</v>
      </c>
      <c r="F11" s="64">
        <v>3989</v>
      </c>
    </row>
    <row r="12" spans="1:6" s="65" customFormat="1" ht="15" customHeight="1">
      <c r="A12" s="65" t="s">
        <v>34</v>
      </c>
      <c r="B12" s="67">
        <f t="shared" si="0"/>
        <v>1223</v>
      </c>
      <c r="C12" s="67">
        <v>861</v>
      </c>
      <c r="D12" s="67">
        <v>0</v>
      </c>
      <c r="E12" s="67">
        <v>0</v>
      </c>
      <c r="F12" s="67">
        <v>362</v>
      </c>
    </row>
    <row r="13" spans="1:6" s="65" customFormat="1" ht="15" customHeight="1">
      <c r="A13" s="65" t="s">
        <v>5</v>
      </c>
      <c r="B13" s="67">
        <f t="shared" si="0"/>
        <v>6151</v>
      </c>
      <c r="C13" s="67">
        <v>1594</v>
      </c>
      <c r="D13" s="67">
        <v>156</v>
      </c>
      <c r="E13" s="67">
        <v>4126</v>
      </c>
      <c r="F13" s="67">
        <v>275</v>
      </c>
    </row>
    <row r="14" spans="1:6" s="65" customFormat="1" ht="15" customHeight="1">
      <c r="A14" s="65" t="s">
        <v>6</v>
      </c>
      <c r="B14" s="67">
        <f t="shared" si="0"/>
        <v>2652</v>
      </c>
      <c r="C14" s="67">
        <v>1014</v>
      </c>
      <c r="D14" s="67">
        <v>1039</v>
      </c>
      <c r="E14" s="67">
        <v>0</v>
      </c>
      <c r="F14" s="67">
        <v>599</v>
      </c>
    </row>
    <row r="15" spans="1:6" s="65" customFormat="1" ht="15" customHeight="1">
      <c r="A15" s="65" t="s">
        <v>7</v>
      </c>
      <c r="B15" s="67">
        <f t="shared" si="0"/>
        <v>4422</v>
      </c>
      <c r="C15" s="67">
        <v>496</v>
      </c>
      <c r="D15" s="67">
        <v>3754</v>
      </c>
      <c r="E15" s="67">
        <v>0</v>
      </c>
      <c r="F15" s="67">
        <v>172</v>
      </c>
    </row>
    <row r="16" spans="1:6" s="65" customFormat="1" ht="15" customHeight="1">
      <c r="A16" s="65" t="s">
        <v>8</v>
      </c>
      <c r="B16" s="67">
        <f t="shared" si="0"/>
        <v>9569</v>
      </c>
      <c r="C16" s="67">
        <v>2919</v>
      </c>
      <c r="D16" s="67">
        <v>4873</v>
      </c>
      <c r="E16" s="67">
        <v>0</v>
      </c>
      <c r="F16" s="67">
        <v>1777</v>
      </c>
    </row>
    <row r="17" spans="1:6" s="65" customFormat="1" ht="15" customHeight="1">
      <c r="A17" s="65" t="s">
        <v>9</v>
      </c>
      <c r="B17" s="67">
        <f t="shared" si="0"/>
        <v>9693</v>
      </c>
      <c r="C17" s="67">
        <v>2360</v>
      </c>
      <c r="D17" s="67">
        <v>5940</v>
      </c>
      <c r="E17" s="67">
        <v>0</v>
      </c>
      <c r="F17" s="67">
        <v>1393</v>
      </c>
    </row>
    <row r="18" spans="1:6" s="65" customFormat="1" ht="15" customHeight="1">
      <c r="A18" s="65" t="s">
        <v>10</v>
      </c>
      <c r="B18" s="67">
        <f t="shared" si="0"/>
        <v>44411</v>
      </c>
      <c r="C18" s="67">
        <v>9874</v>
      </c>
      <c r="D18" s="67">
        <v>7006</v>
      </c>
      <c r="E18" s="67">
        <v>19325</v>
      </c>
      <c r="F18" s="67">
        <v>8206</v>
      </c>
    </row>
    <row r="19" spans="1:6" s="65" customFormat="1" ht="15" customHeight="1">
      <c r="A19" s="65" t="s">
        <v>11</v>
      </c>
      <c r="B19" s="67">
        <f t="shared" si="0"/>
        <v>27598</v>
      </c>
      <c r="C19" s="67">
        <v>3890</v>
      </c>
      <c r="D19" s="67">
        <v>18861</v>
      </c>
      <c r="E19" s="67">
        <v>0</v>
      </c>
      <c r="F19" s="67">
        <v>4847</v>
      </c>
    </row>
    <row r="20" spans="1:6" s="65" customFormat="1" ht="15" customHeight="1">
      <c r="A20" s="65" t="s">
        <v>12</v>
      </c>
      <c r="B20" s="67">
        <f t="shared" si="0"/>
        <v>7724</v>
      </c>
      <c r="C20" s="67">
        <v>796</v>
      </c>
      <c r="D20" s="67">
        <v>6699</v>
      </c>
      <c r="E20" s="67">
        <v>0</v>
      </c>
      <c r="F20" s="67">
        <v>229</v>
      </c>
    </row>
    <row r="21" spans="1:6" s="65" customFormat="1" ht="15" customHeight="1">
      <c r="A21" s="65" t="s">
        <v>13</v>
      </c>
      <c r="B21" s="67">
        <f t="shared" si="0"/>
        <v>15244</v>
      </c>
      <c r="C21" s="67">
        <v>4386</v>
      </c>
      <c r="D21" s="67">
        <v>7960</v>
      </c>
      <c r="E21" s="67">
        <v>0</v>
      </c>
      <c r="F21" s="67">
        <v>2898</v>
      </c>
    </row>
    <row r="22" spans="1:6" s="65" customFormat="1" ht="15" customHeight="1">
      <c r="A22" s="65" t="s">
        <v>14</v>
      </c>
      <c r="B22" s="67">
        <f t="shared" si="0"/>
        <v>40431</v>
      </c>
      <c r="C22" s="67">
        <v>12282</v>
      </c>
      <c r="D22" s="67">
        <v>12876</v>
      </c>
      <c r="E22" s="67">
        <v>6917</v>
      </c>
      <c r="F22" s="67">
        <v>8356</v>
      </c>
    </row>
    <row r="23" spans="1:6" s="65" customFormat="1" ht="15" customHeight="1">
      <c r="A23" s="65" t="s">
        <v>15</v>
      </c>
      <c r="B23" s="67">
        <f t="shared" si="0"/>
        <v>9156</v>
      </c>
      <c r="C23" s="67">
        <v>2433</v>
      </c>
      <c r="D23" s="67">
        <v>6351</v>
      </c>
      <c r="E23" s="67">
        <v>0</v>
      </c>
      <c r="F23" s="67">
        <v>372</v>
      </c>
    </row>
    <row r="24" spans="1:6" s="65" customFormat="1" ht="15" customHeight="1">
      <c r="A24" s="65" t="s">
        <v>16</v>
      </c>
      <c r="B24" s="67">
        <f t="shared" si="0"/>
        <v>2534</v>
      </c>
      <c r="C24" s="65">
        <v>1592</v>
      </c>
      <c r="D24" s="65">
        <v>467</v>
      </c>
      <c r="E24" s="65">
        <v>0</v>
      </c>
      <c r="F24" s="65">
        <v>475</v>
      </c>
    </row>
    <row r="25" spans="1:6" s="65" customFormat="1" ht="15" customHeight="1">
      <c r="A25" s="65" t="s">
        <v>17</v>
      </c>
      <c r="B25" s="67">
        <f t="shared" si="0"/>
        <v>12644</v>
      </c>
      <c r="C25" s="67">
        <v>3820</v>
      </c>
      <c r="D25" s="67">
        <v>911</v>
      </c>
      <c r="E25" s="67">
        <v>5687</v>
      </c>
      <c r="F25" s="67">
        <v>2226</v>
      </c>
    </row>
    <row r="26" spans="1:6" s="65" customFormat="1" ht="15" customHeight="1">
      <c r="A26" s="65" t="s">
        <v>18</v>
      </c>
      <c r="B26" s="67">
        <f t="shared" si="0"/>
        <v>2165</v>
      </c>
      <c r="C26" s="67">
        <v>490</v>
      </c>
      <c r="D26" s="67">
        <v>1597</v>
      </c>
      <c r="E26" s="67">
        <v>0</v>
      </c>
      <c r="F26" s="67">
        <v>78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1590</v>
      </c>
      <c r="C28" s="69">
        <v>0</v>
      </c>
      <c r="D28" s="69">
        <v>0</v>
      </c>
      <c r="E28" s="69">
        <v>1588</v>
      </c>
      <c r="F28" s="69">
        <v>2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60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55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222783</v>
      </c>
      <c r="C8" s="82">
        <f>SUM(C10:C28)</f>
        <v>52518</v>
      </c>
      <c r="D8" s="82">
        <f>SUM(D10:D28)</f>
        <v>86778</v>
      </c>
      <c r="E8" s="82">
        <f>SUM(E10:E28)</f>
        <v>35731</v>
      </c>
      <c r="F8" s="82">
        <f>SUM(F10:F28)</f>
        <v>47756</v>
      </c>
    </row>
    <row r="9" spans="1:6" s="65" customFormat="1" ht="15" customHeight="1">
      <c r="A9" s="65" t="s">
        <v>25</v>
      </c>
      <c r="B9" s="67">
        <v>100</v>
      </c>
      <c r="C9" s="66">
        <f>C8*100/$B$8</f>
        <v>23.573611990142876</v>
      </c>
      <c r="D9" s="66">
        <f>D8*100/$B$8</f>
        <v>38.95180511978023</v>
      </c>
      <c r="E9" s="66">
        <f>E8*100/$B$8</f>
        <v>16.038476903533933</v>
      </c>
      <c r="F9" s="66">
        <f>F8*100/$B$8</f>
        <v>21.43610598654296</v>
      </c>
    </row>
    <row r="10" spans="1:6" s="65" customFormat="1" ht="24.75" customHeight="1">
      <c r="A10" s="65" t="s">
        <v>3</v>
      </c>
      <c r="B10" s="67">
        <f>SUM(C10:F10)</f>
        <v>31755</v>
      </c>
      <c r="C10" s="67">
        <v>7855</v>
      </c>
      <c r="D10" s="67">
        <v>15287</v>
      </c>
      <c r="E10" s="67">
        <v>0</v>
      </c>
      <c r="F10" s="67">
        <v>8613</v>
      </c>
    </row>
    <row r="11" spans="1:6" s="63" customFormat="1" ht="15" customHeight="1">
      <c r="A11" s="63" t="s">
        <v>4</v>
      </c>
      <c r="B11" s="67">
        <f aca="true" t="shared" si="0" ref="B11:B28">SUM(C11:F11)</f>
        <v>4871</v>
      </c>
      <c r="C11" s="64">
        <v>938</v>
      </c>
      <c r="D11" s="64">
        <v>0</v>
      </c>
      <c r="E11" s="64">
        <v>0</v>
      </c>
      <c r="F11" s="64">
        <v>3933</v>
      </c>
    </row>
    <row r="12" spans="1:6" s="65" customFormat="1" ht="15" customHeight="1">
      <c r="A12" s="65" t="s">
        <v>34</v>
      </c>
      <c r="B12" s="67">
        <f t="shared" si="0"/>
        <v>1084</v>
      </c>
      <c r="C12" s="67">
        <v>709</v>
      </c>
      <c r="D12" s="67">
        <v>0</v>
      </c>
      <c r="E12" s="67">
        <v>0</v>
      </c>
      <c r="F12" s="67">
        <v>375</v>
      </c>
    </row>
    <row r="13" spans="1:6" s="65" customFormat="1" ht="15" customHeight="1">
      <c r="A13" s="65" t="s">
        <v>5</v>
      </c>
      <c r="B13" s="67">
        <f t="shared" si="0"/>
        <v>5208</v>
      </c>
      <c r="C13" s="67">
        <v>1359</v>
      </c>
      <c r="D13" s="67">
        <v>94</v>
      </c>
      <c r="E13" s="67">
        <v>3442</v>
      </c>
      <c r="F13" s="67">
        <v>313</v>
      </c>
    </row>
    <row r="14" spans="1:6" s="65" customFormat="1" ht="15" customHeight="1">
      <c r="A14" s="65" t="s">
        <v>6</v>
      </c>
      <c r="B14" s="67">
        <f t="shared" si="0"/>
        <v>2121</v>
      </c>
      <c r="C14" s="67">
        <v>654</v>
      </c>
      <c r="D14" s="67">
        <v>790</v>
      </c>
      <c r="E14" s="67">
        <v>0</v>
      </c>
      <c r="F14" s="67">
        <v>677</v>
      </c>
    </row>
    <row r="15" spans="1:6" s="65" customFormat="1" ht="15" customHeight="1">
      <c r="A15" s="65" t="s">
        <v>7</v>
      </c>
      <c r="B15" s="67">
        <f t="shared" si="0"/>
        <v>3288</v>
      </c>
      <c r="C15" s="67">
        <v>431</v>
      </c>
      <c r="D15" s="67">
        <v>2602</v>
      </c>
      <c r="E15" s="67">
        <v>0</v>
      </c>
      <c r="F15" s="67">
        <v>255</v>
      </c>
    </row>
    <row r="16" spans="1:6" s="65" customFormat="1" ht="15" customHeight="1">
      <c r="A16" s="65" t="s">
        <v>8</v>
      </c>
      <c r="B16" s="67">
        <f t="shared" si="0"/>
        <v>11177</v>
      </c>
      <c r="C16" s="67">
        <v>2553</v>
      </c>
      <c r="D16" s="67">
        <v>6728</v>
      </c>
      <c r="E16" s="67">
        <v>0</v>
      </c>
      <c r="F16" s="67">
        <v>1896</v>
      </c>
    </row>
    <row r="17" spans="1:6" s="65" customFormat="1" ht="15" customHeight="1">
      <c r="A17" s="65" t="s">
        <v>9</v>
      </c>
      <c r="B17" s="67">
        <f t="shared" si="0"/>
        <v>10579</v>
      </c>
      <c r="C17" s="67">
        <v>1693</v>
      </c>
      <c r="D17" s="67">
        <v>6870</v>
      </c>
      <c r="E17" s="67">
        <v>0</v>
      </c>
      <c r="F17" s="67">
        <v>2016</v>
      </c>
    </row>
    <row r="18" spans="1:6" s="65" customFormat="1" ht="15" customHeight="1">
      <c r="A18" s="65" t="s">
        <v>10</v>
      </c>
      <c r="B18" s="67">
        <f t="shared" si="0"/>
        <v>39223</v>
      </c>
      <c r="C18" s="67">
        <v>8840</v>
      </c>
      <c r="D18" s="67">
        <v>4687</v>
      </c>
      <c r="E18" s="67">
        <v>17916</v>
      </c>
      <c r="F18" s="67">
        <v>7780</v>
      </c>
    </row>
    <row r="19" spans="1:6" s="65" customFormat="1" ht="15" customHeight="1">
      <c r="A19" s="65" t="s">
        <v>11</v>
      </c>
      <c r="B19" s="67">
        <f t="shared" si="0"/>
        <v>25306</v>
      </c>
      <c r="C19" s="67">
        <v>3141</v>
      </c>
      <c r="D19" s="67">
        <v>15986</v>
      </c>
      <c r="E19" s="67">
        <v>0</v>
      </c>
      <c r="F19" s="67">
        <v>6179</v>
      </c>
    </row>
    <row r="20" spans="1:6" s="65" customFormat="1" ht="15" customHeight="1">
      <c r="A20" s="65" t="s">
        <v>12</v>
      </c>
      <c r="B20" s="67">
        <f t="shared" si="0"/>
        <v>7592</v>
      </c>
      <c r="C20" s="67">
        <v>677</v>
      </c>
      <c r="D20" s="67">
        <v>6651</v>
      </c>
      <c r="E20" s="67">
        <v>0</v>
      </c>
      <c r="F20" s="67">
        <v>264</v>
      </c>
    </row>
    <row r="21" spans="1:6" s="65" customFormat="1" ht="15" customHeight="1">
      <c r="A21" s="65" t="s">
        <v>13</v>
      </c>
      <c r="B21" s="67">
        <f t="shared" si="0"/>
        <v>14335</v>
      </c>
      <c r="C21" s="67">
        <v>4217</v>
      </c>
      <c r="D21" s="67">
        <v>8334</v>
      </c>
      <c r="E21" s="67">
        <v>0</v>
      </c>
      <c r="F21" s="67">
        <v>1784</v>
      </c>
    </row>
    <row r="22" spans="1:6" s="65" customFormat="1" ht="15" customHeight="1">
      <c r="A22" s="65" t="s">
        <v>14</v>
      </c>
      <c r="B22" s="67">
        <f t="shared" si="0"/>
        <v>37287</v>
      </c>
      <c r="C22" s="67">
        <v>12148</v>
      </c>
      <c r="D22" s="67">
        <v>10570</v>
      </c>
      <c r="E22" s="67">
        <v>6632</v>
      </c>
      <c r="F22" s="67">
        <v>7937</v>
      </c>
    </row>
    <row r="23" spans="1:6" s="65" customFormat="1" ht="15" customHeight="1">
      <c r="A23" s="65" t="s">
        <v>15</v>
      </c>
      <c r="B23" s="67">
        <f t="shared" si="0"/>
        <v>9076</v>
      </c>
      <c r="C23" s="67">
        <v>1936</v>
      </c>
      <c r="D23" s="67">
        <v>6702</v>
      </c>
      <c r="E23" s="67">
        <v>0</v>
      </c>
      <c r="F23" s="67">
        <v>438</v>
      </c>
    </row>
    <row r="24" spans="1:6" s="65" customFormat="1" ht="15" customHeight="1">
      <c r="A24" s="65" t="s">
        <v>16</v>
      </c>
      <c r="B24" s="67">
        <f t="shared" si="0"/>
        <v>2039</v>
      </c>
      <c r="C24" s="65">
        <v>1418</v>
      </c>
      <c r="D24" s="65">
        <v>215</v>
      </c>
      <c r="E24" s="65">
        <v>0</v>
      </c>
      <c r="F24" s="65">
        <v>406</v>
      </c>
    </row>
    <row r="25" spans="1:6" s="65" customFormat="1" ht="15" customHeight="1">
      <c r="A25" s="65" t="s">
        <v>17</v>
      </c>
      <c r="B25" s="67">
        <f t="shared" si="0"/>
        <v>13930</v>
      </c>
      <c r="C25" s="67">
        <v>3495</v>
      </c>
      <c r="D25" s="67">
        <v>14</v>
      </c>
      <c r="E25" s="67">
        <v>5665</v>
      </c>
      <c r="F25" s="67">
        <v>4756</v>
      </c>
    </row>
    <row r="26" spans="1:6" s="65" customFormat="1" ht="15" customHeight="1">
      <c r="A26" s="65" t="s">
        <v>18</v>
      </c>
      <c r="B26" s="67">
        <f t="shared" si="0"/>
        <v>1814</v>
      </c>
      <c r="C26" s="67">
        <v>454</v>
      </c>
      <c r="D26" s="67">
        <v>1248</v>
      </c>
      <c r="E26" s="67">
        <v>0</v>
      </c>
      <c r="F26" s="67">
        <v>112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>
        <v>0</v>
      </c>
    </row>
    <row r="28" spans="1:6" s="65" customFormat="1" ht="15" customHeight="1">
      <c r="A28" s="68" t="s">
        <v>20</v>
      </c>
      <c r="B28" s="69">
        <f t="shared" si="0"/>
        <v>2098</v>
      </c>
      <c r="C28" s="69">
        <v>0</v>
      </c>
      <c r="D28" s="69">
        <v>0</v>
      </c>
      <c r="E28" s="69">
        <v>2076</v>
      </c>
      <c r="F28" s="69">
        <v>22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56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G1" sqref="G1"/>
    </sheetView>
  </sheetViews>
  <sheetFormatPr defaultColWidth="11.421875" defaultRowHeight="12.75"/>
  <cols>
    <col min="1" max="1" width="19.28125" style="50" customWidth="1"/>
    <col min="2" max="2" width="16.140625" style="51" customWidth="1"/>
    <col min="3" max="3" width="16.140625" style="50" customWidth="1"/>
    <col min="4" max="6" width="16.140625" style="51" customWidth="1"/>
    <col min="7" max="7" width="5.57421875" style="50" customWidth="1"/>
    <col min="8" max="16384" width="11.421875" style="50" hidden="1" customWidth="1"/>
  </cols>
  <sheetData>
    <row r="1" spans="1:6" s="43" customFormat="1" ht="27" customHeight="1">
      <c r="A1" s="41" t="s">
        <v>0</v>
      </c>
      <c r="B1" s="42"/>
      <c r="D1" s="42"/>
      <c r="E1" s="42"/>
      <c r="F1" s="42"/>
    </row>
    <row r="2" spans="1:6" s="46" customFormat="1" ht="18" customHeight="1">
      <c r="A2" s="44" t="s">
        <v>1</v>
      </c>
      <c r="B2" s="45"/>
      <c r="D2" s="45"/>
      <c r="E2" s="45"/>
      <c r="F2" s="45"/>
    </row>
    <row r="3" spans="1:6" s="49" customFormat="1" ht="15.75" customHeight="1">
      <c r="A3" s="47" t="s">
        <v>2</v>
      </c>
      <c r="B3" s="48"/>
      <c r="D3" s="48"/>
      <c r="E3" s="48"/>
      <c r="F3" s="48"/>
    </row>
    <row r="4" ht="8.25" customHeight="1"/>
    <row r="5" spans="1:6" s="52" customFormat="1" ht="38.25" customHeight="1">
      <c r="A5" s="84" t="s">
        <v>57</v>
      </c>
      <c r="B5" s="84"/>
      <c r="C5" s="84"/>
      <c r="D5" s="84"/>
      <c r="E5" s="84"/>
      <c r="F5" s="84"/>
    </row>
    <row r="6" spans="1:6" s="57" customFormat="1" ht="15" customHeight="1">
      <c r="A6" s="53" t="s">
        <v>23</v>
      </c>
      <c r="B6" s="54"/>
      <c r="C6" s="55"/>
      <c r="D6" s="56"/>
      <c r="E6" s="56"/>
      <c r="F6" s="56"/>
    </row>
    <row r="7" spans="1:6" s="62" customFormat="1" ht="36" customHeight="1">
      <c r="A7" s="58"/>
      <c r="B7" s="59" t="s">
        <v>24</v>
      </c>
      <c r="C7" s="59" t="s">
        <v>27</v>
      </c>
      <c r="D7" s="61" t="s">
        <v>32</v>
      </c>
      <c r="E7" s="59" t="s">
        <v>22</v>
      </c>
      <c r="F7" s="60" t="s">
        <v>33</v>
      </c>
    </row>
    <row r="8" spans="1:6" s="63" customFormat="1" ht="15" customHeight="1">
      <c r="A8" s="63" t="s">
        <v>21</v>
      </c>
      <c r="B8" s="82">
        <f>SUM(B10:B28)</f>
        <v>227739</v>
      </c>
      <c r="C8" s="82">
        <f>SUM(C10:C28)</f>
        <v>44785</v>
      </c>
      <c r="D8" s="82">
        <f>SUM(D10:D28)</f>
        <v>87057</v>
      </c>
      <c r="E8" s="82">
        <f>SUM(E10:E28)</f>
        <v>35731</v>
      </c>
      <c r="F8" s="82">
        <f>SUM(F10:F28)</f>
        <v>60166</v>
      </c>
    </row>
    <row r="9" spans="1:6" s="65" customFormat="1" ht="15" customHeight="1">
      <c r="A9" s="65" t="s">
        <v>25</v>
      </c>
      <c r="B9" s="67">
        <v>100</v>
      </c>
      <c r="C9" s="66">
        <f>C8*100/$B$8</f>
        <v>19.665055172807467</v>
      </c>
      <c r="D9" s="66">
        <f>D8*100/$B$8</f>
        <v>38.22665419625097</v>
      </c>
      <c r="E9" s="66">
        <f>E8*100/$B$8</f>
        <v>15.689451521258984</v>
      </c>
      <c r="F9" s="66">
        <f>F8*100/$B$8</f>
        <v>26.418839109682576</v>
      </c>
    </row>
    <row r="10" spans="1:6" s="65" customFormat="1" ht="24.75" customHeight="1">
      <c r="A10" s="65" t="s">
        <v>3</v>
      </c>
      <c r="B10" s="67">
        <f>SUM(C10:F10)</f>
        <v>32779</v>
      </c>
      <c r="C10" s="67">
        <v>6274</v>
      </c>
      <c r="D10" s="67">
        <v>16157</v>
      </c>
      <c r="E10" s="67">
        <v>0</v>
      </c>
      <c r="F10" s="67">
        <v>10348</v>
      </c>
    </row>
    <row r="11" spans="1:6" s="63" customFormat="1" ht="15" customHeight="1">
      <c r="A11" s="63" t="s">
        <v>4</v>
      </c>
      <c r="B11" s="67">
        <f aca="true" t="shared" si="0" ref="B11:B28">SUM(C11:F11)</f>
        <v>4783</v>
      </c>
      <c r="C11" s="64">
        <v>1057</v>
      </c>
      <c r="D11" s="64">
        <v>0</v>
      </c>
      <c r="E11" s="64">
        <v>0</v>
      </c>
      <c r="F11" s="64">
        <v>3726</v>
      </c>
    </row>
    <row r="12" spans="1:6" s="65" customFormat="1" ht="15" customHeight="1">
      <c r="A12" s="65" t="s">
        <v>34</v>
      </c>
      <c r="B12" s="67">
        <f t="shared" si="0"/>
        <v>934</v>
      </c>
      <c r="C12" s="67">
        <v>596</v>
      </c>
      <c r="D12" s="67">
        <v>0</v>
      </c>
      <c r="E12" s="67">
        <v>0</v>
      </c>
      <c r="F12" s="67">
        <v>338</v>
      </c>
    </row>
    <row r="13" spans="1:6" s="65" customFormat="1" ht="15" customHeight="1">
      <c r="A13" s="65" t="s">
        <v>5</v>
      </c>
      <c r="B13" s="67">
        <f t="shared" si="0"/>
        <v>4923</v>
      </c>
      <c r="C13" s="67">
        <v>1076</v>
      </c>
      <c r="D13" s="67">
        <v>109</v>
      </c>
      <c r="E13" s="67">
        <v>3442</v>
      </c>
      <c r="F13" s="67">
        <v>296</v>
      </c>
    </row>
    <row r="14" spans="1:6" s="65" customFormat="1" ht="15" customHeight="1">
      <c r="A14" s="65" t="s">
        <v>6</v>
      </c>
      <c r="B14" s="67">
        <f t="shared" si="0"/>
        <v>1493</v>
      </c>
      <c r="C14" s="67">
        <v>616</v>
      </c>
      <c r="D14" s="67">
        <v>182</v>
      </c>
      <c r="E14" s="67">
        <v>0</v>
      </c>
      <c r="F14" s="67">
        <v>695</v>
      </c>
    </row>
    <row r="15" spans="1:6" s="65" customFormat="1" ht="15" customHeight="1">
      <c r="A15" s="65" t="s">
        <v>7</v>
      </c>
      <c r="B15" s="67">
        <f t="shared" si="0"/>
        <v>3773</v>
      </c>
      <c r="C15" s="67">
        <v>312</v>
      </c>
      <c r="D15" s="67">
        <v>3271</v>
      </c>
      <c r="E15" s="67">
        <v>0</v>
      </c>
      <c r="F15" s="67">
        <v>190</v>
      </c>
    </row>
    <row r="16" spans="1:6" s="65" customFormat="1" ht="15" customHeight="1">
      <c r="A16" s="65" t="s">
        <v>8</v>
      </c>
      <c r="B16" s="67">
        <f t="shared" si="0"/>
        <v>11102</v>
      </c>
      <c r="C16" s="67">
        <v>2241</v>
      </c>
      <c r="D16" s="67">
        <v>6214</v>
      </c>
      <c r="E16" s="67">
        <v>0</v>
      </c>
      <c r="F16" s="67">
        <v>2647</v>
      </c>
    </row>
    <row r="17" spans="1:6" s="65" customFormat="1" ht="15" customHeight="1">
      <c r="A17" s="65" t="s">
        <v>9</v>
      </c>
      <c r="B17" s="67">
        <f t="shared" si="0"/>
        <v>9658</v>
      </c>
      <c r="C17" s="67">
        <v>1263</v>
      </c>
      <c r="D17" s="67">
        <v>6460</v>
      </c>
      <c r="E17" s="67">
        <v>0</v>
      </c>
      <c r="F17" s="67">
        <v>1935</v>
      </c>
    </row>
    <row r="18" spans="1:6" s="65" customFormat="1" ht="15" customHeight="1">
      <c r="A18" s="65" t="s">
        <v>10</v>
      </c>
      <c r="B18" s="67">
        <f t="shared" si="0"/>
        <v>39984</v>
      </c>
      <c r="C18" s="67">
        <v>8117</v>
      </c>
      <c r="D18" s="67">
        <v>3169</v>
      </c>
      <c r="E18" s="67">
        <v>17916</v>
      </c>
      <c r="F18" s="67">
        <v>10782</v>
      </c>
    </row>
    <row r="19" spans="1:6" s="65" customFormat="1" ht="15" customHeight="1">
      <c r="A19" s="65" t="s">
        <v>11</v>
      </c>
      <c r="B19" s="67">
        <f t="shared" si="0"/>
        <v>33652</v>
      </c>
      <c r="C19" s="67">
        <v>2532</v>
      </c>
      <c r="D19" s="67">
        <v>16300</v>
      </c>
      <c r="E19" s="67">
        <v>0</v>
      </c>
      <c r="F19" s="67">
        <v>14820</v>
      </c>
    </row>
    <row r="20" spans="1:6" s="65" customFormat="1" ht="15" customHeight="1">
      <c r="A20" s="65" t="s">
        <v>12</v>
      </c>
      <c r="B20" s="67">
        <f t="shared" si="0"/>
        <v>7157</v>
      </c>
      <c r="C20" s="67">
        <v>513</v>
      </c>
      <c r="D20" s="67">
        <v>6416</v>
      </c>
      <c r="E20" s="67">
        <v>0</v>
      </c>
      <c r="F20" s="67">
        <v>228</v>
      </c>
    </row>
    <row r="21" spans="1:6" s="65" customFormat="1" ht="15" customHeight="1">
      <c r="A21" s="65" t="s">
        <v>13</v>
      </c>
      <c r="B21" s="67">
        <f t="shared" si="0"/>
        <v>11919</v>
      </c>
      <c r="C21" s="67">
        <v>3600</v>
      </c>
      <c r="D21" s="67">
        <v>6491</v>
      </c>
      <c r="E21" s="67">
        <v>0</v>
      </c>
      <c r="F21" s="67">
        <v>1828</v>
      </c>
    </row>
    <row r="22" spans="1:6" s="65" customFormat="1" ht="15" customHeight="1">
      <c r="A22" s="65" t="s">
        <v>14</v>
      </c>
      <c r="B22" s="67">
        <f t="shared" si="0"/>
        <v>40745</v>
      </c>
      <c r="C22" s="67">
        <v>9749</v>
      </c>
      <c r="D22" s="67">
        <v>16050</v>
      </c>
      <c r="E22" s="67">
        <v>6632</v>
      </c>
      <c r="F22" s="67">
        <v>8314</v>
      </c>
    </row>
    <row r="23" spans="1:6" s="65" customFormat="1" ht="15" customHeight="1">
      <c r="A23" s="65" t="s">
        <v>15</v>
      </c>
      <c r="B23" s="67">
        <f t="shared" si="0"/>
        <v>7713</v>
      </c>
      <c r="C23" s="67">
        <v>1502</v>
      </c>
      <c r="D23" s="67">
        <v>5709</v>
      </c>
      <c r="E23" s="67">
        <v>0</v>
      </c>
      <c r="F23" s="67">
        <v>502</v>
      </c>
    </row>
    <row r="24" spans="1:6" s="65" customFormat="1" ht="15" customHeight="1">
      <c r="A24" s="65" t="s">
        <v>16</v>
      </c>
      <c r="B24" s="67">
        <f t="shared" si="0"/>
        <v>2331</v>
      </c>
      <c r="C24" s="65">
        <v>1529</v>
      </c>
      <c r="D24" s="65">
        <v>0</v>
      </c>
      <c r="E24" s="65">
        <v>0</v>
      </c>
      <c r="F24" s="65">
        <v>802</v>
      </c>
    </row>
    <row r="25" spans="1:6" s="65" customFormat="1" ht="15" customHeight="1">
      <c r="A25" s="65" t="s">
        <v>17</v>
      </c>
      <c r="B25" s="67">
        <f t="shared" si="0"/>
        <v>11670</v>
      </c>
      <c r="C25" s="67">
        <v>3444</v>
      </c>
      <c r="D25" s="67">
        <v>0</v>
      </c>
      <c r="E25" s="67">
        <v>5665</v>
      </c>
      <c r="F25" s="67">
        <v>2561</v>
      </c>
    </row>
    <row r="26" spans="1:6" s="65" customFormat="1" ht="15" customHeight="1">
      <c r="A26" s="65" t="s">
        <v>18</v>
      </c>
      <c r="B26" s="67">
        <f t="shared" si="0"/>
        <v>1024</v>
      </c>
      <c r="C26" s="67">
        <v>364</v>
      </c>
      <c r="D26" s="67">
        <v>529</v>
      </c>
      <c r="E26" s="67">
        <v>0</v>
      </c>
      <c r="F26" s="67">
        <v>131</v>
      </c>
    </row>
    <row r="27" spans="1:6" s="65" customFormat="1" ht="15" customHeight="1">
      <c r="A27" s="65" t="s">
        <v>19</v>
      </c>
      <c r="B27" s="67">
        <f t="shared" si="0"/>
        <v>0</v>
      </c>
      <c r="C27" s="67">
        <v>0</v>
      </c>
      <c r="D27" s="67">
        <v>0</v>
      </c>
      <c r="E27" s="67">
        <v>0</v>
      </c>
      <c r="F27" s="67"/>
    </row>
    <row r="28" spans="1:6" s="65" customFormat="1" ht="15" customHeight="1">
      <c r="A28" s="68" t="s">
        <v>20</v>
      </c>
      <c r="B28" s="69">
        <f t="shared" si="0"/>
        <v>2099</v>
      </c>
      <c r="C28" s="69">
        <v>0</v>
      </c>
      <c r="D28" s="69">
        <v>0</v>
      </c>
      <c r="E28" s="69">
        <v>2076</v>
      </c>
      <c r="F28" s="69">
        <v>23</v>
      </c>
    </row>
    <row r="29" spans="1:6" s="65" customFormat="1" ht="49.5" customHeight="1">
      <c r="A29" s="85" t="s">
        <v>58</v>
      </c>
      <c r="B29" s="85"/>
      <c r="C29" s="85"/>
      <c r="D29" s="85"/>
      <c r="E29" s="85"/>
      <c r="F29" s="85"/>
    </row>
    <row r="30" spans="1:6" s="77" customFormat="1" ht="17.25" customHeight="1">
      <c r="A30" s="77" t="s">
        <v>56</v>
      </c>
      <c r="B30" s="78"/>
      <c r="C30" s="79"/>
      <c r="D30" s="80"/>
      <c r="E30" s="80"/>
      <c r="F30" s="80"/>
    </row>
    <row r="31" spans="1:6" s="73" customFormat="1" ht="17.25" customHeight="1">
      <c r="A31" s="70" t="s">
        <v>26</v>
      </c>
      <c r="B31" s="71"/>
      <c r="C31" s="72"/>
      <c r="D31" s="71"/>
      <c r="E31" s="71"/>
      <c r="F31" s="71"/>
    </row>
    <row r="32" spans="1:6" s="73" customFormat="1" ht="17.25" customHeight="1">
      <c r="A32" s="70"/>
      <c r="B32" s="71"/>
      <c r="C32" s="72"/>
      <c r="D32" s="71"/>
      <c r="E32" s="71"/>
      <c r="F32" s="71"/>
    </row>
    <row r="33" ht="12.75">
      <c r="A33" s="74"/>
    </row>
    <row r="34" ht="12.75">
      <c r="C34" s="75"/>
    </row>
    <row r="35" ht="12.75">
      <c r="C35" s="75"/>
    </row>
    <row r="36" ht="12.75">
      <c r="C36" s="75"/>
    </row>
    <row r="37" ht="12.75">
      <c r="C37" s="75"/>
    </row>
    <row r="38" ht="12.75">
      <c r="A38" s="76"/>
    </row>
    <row r="39" ht="12.75">
      <c r="C39" s="75"/>
    </row>
    <row r="40" ht="12.75">
      <c r="C40" s="75"/>
    </row>
    <row r="41" ht="12.75">
      <c r="C41" s="75"/>
    </row>
  </sheetData>
  <mergeCells count="2">
    <mergeCell ref="A5:F5"/>
    <mergeCell ref="A29:F2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2015-05-27T08:06:00Z</dcterms:modified>
  <cp:category/>
  <cp:version/>
  <cp:contentType/>
  <cp:contentStatus/>
</cp:coreProperties>
</file>