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agestadi\03 Ganadería\3.2. Producciones\3.2. Sacrificio Ganado-MOCOPE\Movimiento Comercial Pecuario (MOCOPE)\Aragón\Web\"/>
    </mc:Choice>
  </mc:AlternateContent>
  <bookViews>
    <workbookView xWindow="-60" yWindow="5895" windowWidth="18045" windowHeight="5685" tabRatio="660"/>
  </bookViews>
  <sheets>
    <sheet name="INDICE" sheetId="36" r:id="rId1"/>
    <sheet name="1.1" sheetId="2" r:id="rId2"/>
    <sheet name="1.2" sheetId="1" r:id="rId3"/>
    <sheet name="2.1" sheetId="5" r:id="rId4"/>
    <sheet name="2.2" sheetId="4" r:id="rId5"/>
    <sheet name="2.3" sheetId="3" r:id="rId6"/>
    <sheet name="3.1" sheetId="7" r:id="rId7"/>
    <sheet name="3.2" sheetId="6" r:id="rId8"/>
    <sheet name="4.1" sheetId="8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[1]p405!#REF!</definedName>
    <definedName name="\C">#REF!</definedName>
    <definedName name="\D">#REF!</definedName>
    <definedName name="\G">#REF!</definedName>
    <definedName name="\I">#REF!</definedName>
    <definedName name="\L">#REF!</definedName>
    <definedName name="\M">#REF!</definedName>
    <definedName name="\N">#REF!</definedName>
    <definedName name="\Q">#REF!</definedName>
    <definedName name="\S">#REF!</definedName>
    <definedName name="\T">'[2]19.19'!#REF!</definedName>
    <definedName name="\x">[3]Arlleg01!$IR$8190</definedName>
    <definedName name="\z">[3]Arlleg01!$IR$8190</definedName>
    <definedName name="__123Graph_A" hidden="1">[4]p399fao!#REF!</definedName>
    <definedName name="__123Graph_ACurrent" hidden="1">[4]p399fao!#REF!</definedName>
    <definedName name="__123Graph_AGrßfico1" hidden="1">[4]p399fao!#REF!</definedName>
    <definedName name="__123Graph_B" hidden="1">[5]p122!#REF!</definedName>
    <definedName name="__123Graph_BCurrent" hidden="1">[4]p399fao!#REF!</definedName>
    <definedName name="__123Graph_BGrßfico1" hidden="1">[4]p399fao!#REF!</definedName>
    <definedName name="__123Graph_C" hidden="1">[4]p399fao!#REF!</definedName>
    <definedName name="__123Graph_CCurrent" hidden="1">[4]p399fao!#REF!</definedName>
    <definedName name="__123Graph_CGrßfico1" hidden="1">[4]p399fao!#REF!</definedName>
    <definedName name="__123Graph_D" hidden="1">[5]p122!#REF!</definedName>
    <definedName name="__123Graph_DCurrent" hidden="1">[4]p399fao!#REF!</definedName>
    <definedName name="__123Graph_DGrßfico1" hidden="1">[4]p399fao!#REF!</definedName>
    <definedName name="__123Graph_E" hidden="1">[4]p399fao!#REF!</definedName>
    <definedName name="__123Graph_ECurrent" hidden="1">[4]p399fao!#REF!</definedName>
    <definedName name="__123Graph_EGrßfico1" hidden="1">[4]p399fao!#REF!</definedName>
    <definedName name="__123Graph_F" hidden="1">[5]p122!#REF!</definedName>
    <definedName name="__123Graph_FCurrent" hidden="1">[4]p399fao!#REF!</definedName>
    <definedName name="__123Graph_FGrßfico1" hidden="1">[4]p399fao!#REF!</definedName>
    <definedName name="__123Graph_X" hidden="1">[5]p122!#REF!</definedName>
    <definedName name="__123Graph_XCurrent" hidden="1">[4]p399fao!#REF!</definedName>
    <definedName name="__123Graph_XGrßfico1" hidden="1">[4]p399fao!#REF!</definedName>
    <definedName name="_2014_Consulta">#REF!</definedName>
    <definedName name="_2014_ConsultaPORC" localSheetId="0">#REF!</definedName>
    <definedName name="_2014_ConsultaPORC">#REF!</definedName>
    <definedName name="_2014_DIREC_CONSULTA">#REF!</definedName>
    <definedName name="_2014_DIREC_OV_CAP">#REF!</definedName>
    <definedName name="_2016_DIREC_DEF">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'[2]19.15'!#REF!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'[11]19.11-12'!$B$53</definedName>
    <definedName name="AÑOSEÑA">#REF!</definedName>
    <definedName name="_xlnm.Extract">[12]datos!#REF!</definedName>
    <definedName name="balan.xls" hidden="1">'[13]7.24'!$D$6:$D$27</definedName>
    <definedName name="_xlnm.Database">#REF!</definedName>
    <definedName name="BUSCARC">#REF!</definedName>
    <definedName name="BUSCARG">#REF!</definedName>
    <definedName name="CARGA">#REF!</definedName>
    <definedName name="Category">[14]Textes!$A$18:$W$64</definedName>
    <definedName name="CHEQUEO">#REF!</definedName>
    <definedName name="CODCULT">#REF!</definedName>
    <definedName name="CODGRUP">#REF!</definedName>
    <definedName name="CONS_DIRC_CONJ_16">#REF!</definedName>
    <definedName name="Consulta2">#REF!</definedName>
    <definedName name="Consulta2016">#REF!</definedName>
    <definedName name="Copia_de_BORRADOR_DIRC13">#REF!</definedName>
    <definedName name="COSECHA">#REF!</definedName>
    <definedName name="COUNTRIES">[15]Countries!$A$1:$AB$1</definedName>
    <definedName name="COUNTRY">#REF!</definedName>
    <definedName name="_xlnm.Criteria">#REF!</definedName>
    <definedName name="CUAD">#REF!</definedName>
    <definedName name="CUADRO">#REF!</definedName>
    <definedName name="CULTSEÑA">#REF!</definedName>
    <definedName name="DATA">#REF!</definedName>
    <definedName name="DATASET">#REF!</definedName>
    <definedName name="DatosExternos76">#REF!</definedName>
    <definedName name="DatosExternos78_1">#REF!</definedName>
    <definedName name="DECENA">#REF!</definedName>
    <definedName name="dede">[16]Textes!$A$18:$M$64</definedName>
    <definedName name="DESCARGA">#REF!</definedName>
    <definedName name="DESTINO">#REF!</definedName>
    <definedName name="DIC_PO_16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imprimir_1">[12]datos!#REF!</definedName>
    <definedName name="imprimir_2">[12]datos!#REF!</definedName>
    <definedName name="imprimir_3">[12]datos!#REF!</definedName>
    <definedName name="Imprimir_área_IM">#REF!</definedName>
    <definedName name="ITEMS">[15]Dictionary!$A$9:$A$45</definedName>
    <definedName name="kk" hidden="1">'[7]19.14-15'!#REF!</definedName>
    <definedName name="kkjkj">#REF!</definedName>
    <definedName name="l">'[10]3.1'!#REF!</definedName>
    <definedName name="LANGUAGE">#REF!</definedName>
    <definedName name="LANGUAGES">[15]Dictionary!$B$1:$X$1</definedName>
    <definedName name="lg">[17]Textes!$B$1</definedName>
    <definedName name="libliv">[17]Textes!$A$4:$M$11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NUTS">[15]Regions!$A$2:$B$402</definedName>
    <definedName name="pays">[17]Textes!$A$68:$M$95</definedName>
    <definedName name="PEP">[9]GANADE1!$B$79</definedName>
    <definedName name="refyear">[14]Dialog!$H$18</definedName>
    <definedName name="REGI">#REF!</definedName>
    <definedName name="REGIONS">[15]Countries!$A$2:$A$61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SUBTITLE1">[15]Dictionary!$A$4</definedName>
    <definedName name="SUBTITLE2">[15]Dictionary!$A$5</definedName>
    <definedName name="surveys">[14]Textes!$A$113:$W$116</definedName>
    <definedName name="TCULTSEÑA">#REF!</definedName>
    <definedName name="testvalC">[14]Textes!$D$123:$E$151</definedName>
    <definedName name="TITLE">[15]Dictionary!$A$3</definedName>
    <definedName name="TO">#REF!</definedName>
    <definedName name="TODOS">#REF!</definedName>
    <definedName name="YEAR">#REF!</definedName>
  </definedNames>
  <calcPr calcId="162913"/>
</workbook>
</file>

<file path=xl/calcChain.xml><?xml version="1.0" encoding="utf-8"?>
<calcChain xmlns="http://schemas.openxmlformats.org/spreadsheetml/2006/main">
  <c r="L32" i="8" l="1"/>
  <c r="K32" i="8"/>
  <c r="M32" i="8" s="1"/>
  <c r="J32" i="8"/>
  <c r="G32" i="8"/>
  <c r="D32" i="8"/>
  <c r="L30" i="8"/>
  <c r="K30" i="8"/>
  <c r="J30" i="8"/>
  <c r="G30" i="8"/>
  <c r="D30" i="8"/>
  <c r="L29" i="8"/>
  <c r="K29" i="8"/>
  <c r="M29" i="8" s="1"/>
  <c r="J29" i="8"/>
  <c r="G29" i="8"/>
  <c r="D29" i="8"/>
  <c r="L28" i="8"/>
  <c r="K28" i="8"/>
  <c r="J28" i="8"/>
  <c r="G28" i="8"/>
  <c r="D28" i="8"/>
  <c r="L27" i="8"/>
  <c r="K27" i="8"/>
  <c r="M27" i="8" s="1"/>
  <c r="J27" i="8"/>
  <c r="G27" i="8"/>
  <c r="D27" i="8"/>
  <c r="L26" i="8"/>
  <c r="K26" i="8"/>
  <c r="J26" i="8"/>
  <c r="G26" i="8"/>
  <c r="D26" i="8"/>
  <c r="L25" i="8"/>
  <c r="K25" i="8"/>
  <c r="M25" i="8" s="1"/>
  <c r="J25" i="8"/>
  <c r="G25" i="8"/>
  <c r="D25" i="8"/>
  <c r="I24" i="8"/>
  <c r="H24" i="8"/>
  <c r="F24" i="8"/>
  <c r="E24" i="8"/>
  <c r="C24" i="8"/>
  <c r="C31" i="8" s="1"/>
  <c r="B24" i="8"/>
  <c r="K24" i="8" s="1"/>
  <c r="L23" i="8"/>
  <c r="K23" i="8"/>
  <c r="J23" i="8"/>
  <c r="G23" i="8"/>
  <c r="D23" i="8"/>
  <c r="L22" i="8"/>
  <c r="K22" i="8"/>
  <c r="M22" i="8" s="1"/>
  <c r="J22" i="8"/>
  <c r="G22" i="8"/>
  <c r="D22" i="8"/>
  <c r="L21" i="8"/>
  <c r="K21" i="8"/>
  <c r="J21" i="8"/>
  <c r="G21" i="8"/>
  <c r="D21" i="8"/>
  <c r="L20" i="8"/>
  <c r="K20" i="8"/>
  <c r="M20" i="8" s="1"/>
  <c r="J20" i="8"/>
  <c r="G20" i="8"/>
  <c r="D20" i="8"/>
  <c r="L19" i="8"/>
  <c r="K19" i="8"/>
  <c r="J19" i="8"/>
  <c r="G19" i="8"/>
  <c r="D19" i="8"/>
  <c r="L18" i="8"/>
  <c r="K18" i="8"/>
  <c r="M18" i="8" s="1"/>
  <c r="J18" i="8"/>
  <c r="G18" i="8"/>
  <c r="D18" i="8"/>
  <c r="L17" i="8"/>
  <c r="K17" i="8"/>
  <c r="J17" i="8"/>
  <c r="G17" i="8"/>
  <c r="D17" i="8"/>
  <c r="L16" i="8"/>
  <c r="K16" i="8"/>
  <c r="M16" i="8" s="1"/>
  <c r="J16" i="8"/>
  <c r="G16" i="8"/>
  <c r="D16" i="8"/>
  <c r="L15" i="8"/>
  <c r="K15" i="8"/>
  <c r="J15" i="8"/>
  <c r="G15" i="8"/>
  <c r="D15" i="8"/>
  <c r="I14" i="8"/>
  <c r="H14" i="8"/>
  <c r="H31" i="8" s="1"/>
  <c r="F14" i="8"/>
  <c r="E14" i="8"/>
  <c r="E31" i="8" s="1"/>
  <c r="C14" i="8"/>
  <c r="B14" i="8"/>
  <c r="K14" i="8" s="1"/>
  <c r="L13" i="8"/>
  <c r="K13" i="8"/>
  <c r="M13" i="8" s="1"/>
  <c r="J13" i="8"/>
  <c r="G13" i="8"/>
  <c r="D13" i="8"/>
  <c r="L12" i="8"/>
  <c r="K12" i="8"/>
  <c r="J12" i="8"/>
  <c r="G12" i="8"/>
  <c r="D12" i="8"/>
  <c r="L11" i="8"/>
  <c r="K11" i="8"/>
  <c r="M11" i="8" s="1"/>
  <c r="J11" i="8"/>
  <c r="G11" i="8"/>
  <c r="G14" i="8" s="1"/>
  <c r="D11" i="8"/>
  <c r="L42" i="6"/>
  <c r="K42" i="6"/>
  <c r="M42" i="6" s="1"/>
  <c r="L41" i="6"/>
  <c r="K41" i="6"/>
  <c r="M41" i="6" s="1"/>
  <c r="J41" i="6"/>
  <c r="G41" i="6"/>
  <c r="D41" i="6"/>
  <c r="L40" i="6"/>
  <c r="K40" i="6"/>
  <c r="M40" i="6" s="1"/>
  <c r="J40" i="6"/>
  <c r="G40" i="6"/>
  <c r="D40" i="6"/>
  <c r="L39" i="6"/>
  <c r="K39" i="6"/>
  <c r="J39" i="6"/>
  <c r="G39" i="6"/>
  <c r="D39" i="6"/>
  <c r="L38" i="6"/>
  <c r="K38" i="6"/>
  <c r="J38" i="6"/>
  <c r="G38" i="6"/>
  <c r="D38" i="6"/>
  <c r="L37" i="6"/>
  <c r="K37" i="6"/>
  <c r="M37" i="6" s="1"/>
  <c r="J37" i="6"/>
  <c r="G37" i="6"/>
  <c r="D37" i="6"/>
  <c r="L36" i="6"/>
  <c r="K36" i="6"/>
  <c r="M36" i="6" s="1"/>
  <c r="J36" i="6"/>
  <c r="G36" i="6"/>
  <c r="D36" i="6"/>
  <c r="L35" i="6"/>
  <c r="K35" i="6"/>
  <c r="J35" i="6"/>
  <c r="G35" i="6"/>
  <c r="D35" i="6"/>
  <c r="L33" i="6"/>
  <c r="K33" i="6"/>
  <c r="M33" i="6" s="1"/>
  <c r="L32" i="6"/>
  <c r="K32" i="6"/>
  <c r="M32" i="6" s="1"/>
  <c r="J32" i="6"/>
  <c r="G32" i="6"/>
  <c r="D32" i="6"/>
  <c r="L31" i="6"/>
  <c r="K31" i="6"/>
  <c r="J31" i="6"/>
  <c r="G31" i="6"/>
  <c r="D31" i="6"/>
  <c r="L30" i="6"/>
  <c r="K30" i="6"/>
  <c r="M30" i="6" s="1"/>
  <c r="J30" i="6"/>
  <c r="G30" i="6"/>
  <c r="D30" i="6"/>
  <c r="L29" i="6"/>
  <c r="K29" i="6"/>
  <c r="J29" i="6"/>
  <c r="G29" i="6"/>
  <c r="D29" i="6"/>
  <c r="L28" i="6"/>
  <c r="K28" i="6"/>
  <c r="M28" i="6" s="1"/>
  <c r="J28" i="6"/>
  <c r="G28" i="6"/>
  <c r="D28" i="6"/>
  <c r="L27" i="6"/>
  <c r="K27" i="6"/>
  <c r="J27" i="6"/>
  <c r="G27" i="6"/>
  <c r="D27" i="6"/>
  <c r="L26" i="6"/>
  <c r="K26" i="6"/>
  <c r="M26" i="6" s="1"/>
  <c r="J26" i="6"/>
  <c r="G26" i="6"/>
  <c r="D26" i="6"/>
  <c r="L25" i="6"/>
  <c r="K25" i="6"/>
  <c r="J25" i="6"/>
  <c r="G25" i="6"/>
  <c r="D25" i="6"/>
  <c r="I24" i="6"/>
  <c r="H24" i="6"/>
  <c r="J24" i="6" s="1"/>
  <c r="F24" i="6"/>
  <c r="E24" i="6"/>
  <c r="G24" i="6" s="1"/>
  <c r="C24" i="6"/>
  <c r="B24" i="6"/>
  <c r="K24" i="6" s="1"/>
  <c r="L23" i="6"/>
  <c r="K23" i="6"/>
  <c r="M23" i="6" s="1"/>
  <c r="J23" i="6"/>
  <c r="G23" i="6"/>
  <c r="D23" i="6"/>
  <c r="L22" i="6"/>
  <c r="K22" i="6"/>
  <c r="J22" i="6"/>
  <c r="G22" i="6"/>
  <c r="D22" i="6"/>
  <c r="L21" i="6"/>
  <c r="K21" i="6"/>
  <c r="M21" i="6" s="1"/>
  <c r="J21" i="6"/>
  <c r="G21" i="6"/>
  <c r="D21" i="6"/>
  <c r="L20" i="6"/>
  <c r="K20" i="6"/>
  <c r="J20" i="6"/>
  <c r="G20" i="6"/>
  <c r="D20" i="6"/>
  <c r="L19" i="6"/>
  <c r="K19" i="6"/>
  <c r="M19" i="6" s="1"/>
  <c r="J19" i="6"/>
  <c r="G19" i="6"/>
  <c r="D19" i="6"/>
  <c r="L18" i="6"/>
  <c r="K18" i="6"/>
  <c r="J18" i="6"/>
  <c r="G18" i="6"/>
  <c r="D18" i="6"/>
  <c r="L17" i="6"/>
  <c r="K17" i="6"/>
  <c r="M17" i="6" s="1"/>
  <c r="J17" i="6"/>
  <c r="G17" i="6"/>
  <c r="D17" i="6"/>
  <c r="L16" i="6"/>
  <c r="K16" i="6"/>
  <c r="J16" i="6"/>
  <c r="G16" i="6"/>
  <c r="D16" i="6"/>
  <c r="I15" i="6"/>
  <c r="I34" i="6" s="1"/>
  <c r="I43" i="6" s="1"/>
  <c r="H15" i="6"/>
  <c r="H34" i="6" s="1"/>
  <c r="F15" i="6"/>
  <c r="F34" i="6" s="1"/>
  <c r="F43" i="6" s="1"/>
  <c r="E15" i="6"/>
  <c r="G15" i="6" s="1"/>
  <c r="C15" i="6"/>
  <c r="C34" i="6" s="1"/>
  <c r="C43" i="6" s="1"/>
  <c r="L43" i="6" s="1"/>
  <c r="B15" i="6"/>
  <c r="B34" i="6" s="1"/>
  <c r="L14" i="6"/>
  <c r="K14" i="6"/>
  <c r="M14" i="6" s="1"/>
  <c r="J14" i="6"/>
  <c r="G14" i="6"/>
  <c r="D14" i="6"/>
  <c r="L13" i="6"/>
  <c r="K13" i="6"/>
  <c r="J13" i="6"/>
  <c r="G13" i="6"/>
  <c r="D13" i="6"/>
  <c r="L12" i="6"/>
  <c r="K12" i="6"/>
  <c r="M12" i="6" s="1"/>
  <c r="J12" i="6"/>
  <c r="G12" i="6"/>
  <c r="D12" i="6"/>
  <c r="J36" i="7"/>
  <c r="I36" i="7"/>
  <c r="H36" i="7"/>
  <c r="G36" i="7"/>
  <c r="F36" i="7"/>
  <c r="E36" i="7"/>
  <c r="D36" i="7"/>
  <c r="C36" i="7"/>
  <c r="J35" i="7"/>
  <c r="I35" i="7"/>
  <c r="H35" i="7"/>
  <c r="F35" i="7"/>
  <c r="E35" i="7"/>
  <c r="D35" i="7"/>
  <c r="C35" i="7"/>
  <c r="J34" i="7"/>
  <c r="I34" i="7"/>
  <c r="H34" i="7"/>
  <c r="G34" i="7"/>
  <c r="F34" i="7"/>
  <c r="E34" i="7"/>
  <c r="D34" i="7"/>
  <c r="C34" i="7"/>
  <c r="J33" i="7"/>
  <c r="I33" i="7"/>
  <c r="H33" i="7"/>
  <c r="G33" i="7"/>
  <c r="F33" i="7"/>
  <c r="E33" i="7"/>
  <c r="D33" i="7"/>
  <c r="C33" i="7"/>
  <c r="J32" i="7"/>
  <c r="I32" i="7"/>
  <c r="H32" i="7"/>
  <c r="G32" i="7"/>
  <c r="F32" i="7"/>
  <c r="E32" i="7"/>
  <c r="D32" i="7"/>
  <c r="C32" i="7"/>
  <c r="J31" i="7"/>
  <c r="I31" i="7"/>
  <c r="I37" i="7" s="1"/>
  <c r="H31" i="7"/>
  <c r="G31" i="7"/>
  <c r="G37" i="7" s="1"/>
  <c r="F31" i="7"/>
  <c r="E31" i="7"/>
  <c r="E37" i="7" s="1"/>
  <c r="D31" i="7"/>
  <c r="C31" i="7"/>
  <c r="C37" i="7" s="1"/>
  <c r="J30" i="7"/>
  <c r="I30" i="7"/>
  <c r="H30" i="7"/>
  <c r="G30" i="7"/>
  <c r="F30" i="7"/>
  <c r="E30" i="7"/>
  <c r="D30" i="7"/>
  <c r="C30" i="7"/>
  <c r="L29" i="7"/>
  <c r="K29" i="7"/>
  <c r="M29" i="7" s="1"/>
  <c r="L28" i="7"/>
  <c r="K28" i="7"/>
  <c r="M28" i="7" s="1"/>
  <c r="L27" i="7"/>
  <c r="K27" i="7"/>
  <c r="M27" i="7" s="1"/>
  <c r="L26" i="7"/>
  <c r="K26" i="7"/>
  <c r="M26" i="7" s="1"/>
  <c r="L25" i="7"/>
  <c r="K25" i="7"/>
  <c r="M25" i="7" s="1"/>
  <c r="L24" i="7"/>
  <c r="L30" i="7" s="1"/>
  <c r="K24" i="7"/>
  <c r="K30" i="7" s="1"/>
  <c r="M30" i="7" s="1"/>
  <c r="J23" i="7"/>
  <c r="I23" i="7"/>
  <c r="H23" i="7"/>
  <c r="G23" i="7"/>
  <c r="F23" i="7"/>
  <c r="E23" i="7"/>
  <c r="D23" i="7"/>
  <c r="L23" i="7" s="1"/>
  <c r="C23" i="7"/>
  <c r="K23" i="7" s="1"/>
  <c r="M23" i="7" s="1"/>
  <c r="L22" i="7"/>
  <c r="K22" i="7"/>
  <c r="M22" i="7" s="1"/>
  <c r="L21" i="7"/>
  <c r="K21" i="7"/>
  <c r="M21" i="7" s="1"/>
  <c r="L20" i="7"/>
  <c r="K20" i="7"/>
  <c r="M20" i="7" s="1"/>
  <c r="L19" i="7"/>
  <c r="K19" i="7"/>
  <c r="L18" i="7"/>
  <c r="K18" i="7"/>
  <c r="M18" i="7" s="1"/>
  <c r="L17" i="7"/>
  <c r="K17" i="7"/>
  <c r="J16" i="7"/>
  <c r="I16" i="7"/>
  <c r="H16" i="7"/>
  <c r="G16" i="7"/>
  <c r="F16" i="7"/>
  <c r="E16" i="7"/>
  <c r="D16" i="7"/>
  <c r="L16" i="7" s="1"/>
  <c r="C16" i="7"/>
  <c r="K16" i="7" s="1"/>
  <c r="M16" i="7" s="1"/>
  <c r="L15" i="7"/>
  <c r="L36" i="7" s="1"/>
  <c r="K15" i="7"/>
  <c r="K36" i="7" s="1"/>
  <c r="M36" i="7" s="1"/>
  <c r="L14" i="7"/>
  <c r="L35" i="7" s="1"/>
  <c r="K14" i="7"/>
  <c r="K35" i="7" s="1"/>
  <c r="M35" i="7" s="1"/>
  <c r="L13" i="7"/>
  <c r="K13" i="7"/>
  <c r="K34" i="7" s="1"/>
  <c r="L12" i="7"/>
  <c r="L33" i="7" s="1"/>
  <c r="K12" i="7"/>
  <c r="M12" i="7" s="1"/>
  <c r="L11" i="7"/>
  <c r="K11" i="7"/>
  <c r="K32" i="7" s="1"/>
  <c r="L10" i="7"/>
  <c r="L31" i="7" s="1"/>
  <c r="K10" i="7"/>
  <c r="M10" i="7" s="1"/>
  <c r="L34" i="3"/>
  <c r="K34" i="3"/>
  <c r="M34" i="3" s="1"/>
  <c r="J34" i="3"/>
  <c r="G34" i="3"/>
  <c r="D34" i="3"/>
  <c r="L33" i="3"/>
  <c r="K33" i="3"/>
  <c r="J33" i="3"/>
  <c r="G33" i="3"/>
  <c r="D33" i="3"/>
  <c r="L31" i="3"/>
  <c r="K31" i="3"/>
  <c r="M31" i="3" s="1"/>
  <c r="J31" i="3"/>
  <c r="G31" i="3"/>
  <c r="D31" i="3"/>
  <c r="L30" i="3"/>
  <c r="K30" i="3"/>
  <c r="J30" i="3"/>
  <c r="G30" i="3"/>
  <c r="D30" i="3"/>
  <c r="L29" i="3"/>
  <c r="K29" i="3"/>
  <c r="M29" i="3" s="1"/>
  <c r="J29" i="3"/>
  <c r="G29" i="3"/>
  <c r="D29" i="3"/>
  <c r="L28" i="3"/>
  <c r="K28" i="3"/>
  <c r="J28" i="3"/>
  <c r="G28" i="3"/>
  <c r="D28" i="3"/>
  <c r="L27" i="3"/>
  <c r="K27" i="3"/>
  <c r="M27" i="3" s="1"/>
  <c r="J27" i="3"/>
  <c r="G27" i="3"/>
  <c r="D27" i="3"/>
  <c r="L26" i="3"/>
  <c r="K26" i="3"/>
  <c r="J26" i="3"/>
  <c r="G26" i="3"/>
  <c r="D26" i="3"/>
  <c r="L25" i="3"/>
  <c r="K25" i="3"/>
  <c r="M25" i="3" s="1"/>
  <c r="J25" i="3"/>
  <c r="G25" i="3"/>
  <c r="D25" i="3"/>
  <c r="L24" i="3"/>
  <c r="K24" i="3"/>
  <c r="J24" i="3"/>
  <c r="G24" i="3"/>
  <c r="D24" i="3"/>
  <c r="I23" i="3"/>
  <c r="H23" i="3"/>
  <c r="J23" i="3" s="1"/>
  <c r="F23" i="3"/>
  <c r="E23" i="3"/>
  <c r="G23" i="3" s="1"/>
  <c r="C23" i="3"/>
  <c r="B23" i="3"/>
  <c r="K23" i="3" s="1"/>
  <c r="L22" i="3"/>
  <c r="K22" i="3"/>
  <c r="M22" i="3" s="1"/>
  <c r="J22" i="3"/>
  <c r="G22" i="3"/>
  <c r="D22" i="3"/>
  <c r="L21" i="3"/>
  <c r="K21" i="3"/>
  <c r="J21" i="3"/>
  <c r="G21" i="3"/>
  <c r="D21" i="3"/>
  <c r="L20" i="3"/>
  <c r="K20" i="3"/>
  <c r="M20" i="3" s="1"/>
  <c r="J20" i="3"/>
  <c r="G20" i="3"/>
  <c r="D20" i="3"/>
  <c r="L19" i="3"/>
  <c r="K19" i="3"/>
  <c r="J19" i="3"/>
  <c r="G19" i="3"/>
  <c r="D19" i="3"/>
  <c r="D23" i="3" s="1"/>
  <c r="L18" i="3"/>
  <c r="K18" i="3"/>
  <c r="M18" i="3" s="1"/>
  <c r="J18" i="3"/>
  <c r="G18" i="3"/>
  <c r="D18" i="3"/>
  <c r="L17" i="3"/>
  <c r="K17" i="3"/>
  <c r="J17" i="3"/>
  <c r="G17" i="3"/>
  <c r="D17" i="3"/>
  <c r="L16" i="3"/>
  <c r="K16" i="3"/>
  <c r="M16" i="3" s="1"/>
  <c r="J16" i="3"/>
  <c r="G16" i="3"/>
  <c r="D16" i="3"/>
  <c r="L15" i="3"/>
  <c r="K15" i="3"/>
  <c r="J15" i="3"/>
  <c r="G15" i="3"/>
  <c r="D15" i="3"/>
  <c r="L14" i="3"/>
  <c r="K14" i="3"/>
  <c r="M14" i="3" s="1"/>
  <c r="J14" i="3"/>
  <c r="G14" i="3"/>
  <c r="D14" i="3"/>
  <c r="I13" i="3"/>
  <c r="I32" i="3" s="1"/>
  <c r="I35" i="3" s="1"/>
  <c r="H13" i="3"/>
  <c r="F13" i="3"/>
  <c r="F32" i="3" s="1"/>
  <c r="F35" i="3" s="1"/>
  <c r="E13" i="3"/>
  <c r="C13" i="3"/>
  <c r="C32" i="3" s="1"/>
  <c r="C35" i="3" s="1"/>
  <c r="B13" i="3"/>
  <c r="K13" i="3" s="1"/>
  <c r="L12" i="3"/>
  <c r="K12" i="3"/>
  <c r="J12" i="3"/>
  <c r="G12" i="3"/>
  <c r="D12" i="3"/>
  <c r="L11" i="3"/>
  <c r="K11" i="3"/>
  <c r="M11" i="3" s="1"/>
  <c r="J11" i="3"/>
  <c r="G11" i="3"/>
  <c r="D11" i="3"/>
  <c r="L10" i="3"/>
  <c r="K10" i="3"/>
  <c r="J10" i="3"/>
  <c r="G10" i="3"/>
  <c r="D10" i="3"/>
  <c r="J28" i="4"/>
  <c r="I28" i="4"/>
  <c r="H28" i="4"/>
  <c r="G28" i="4"/>
  <c r="E28" i="4"/>
  <c r="D28" i="4"/>
  <c r="C28" i="4"/>
  <c r="J27" i="4"/>
  <c r="I27" i="4"/>
  <c r="H27" i="4"/>
  <c r="G27" i="4"/>
  <c r="E27" i="4"/>
  <c r="D27" i="4"/>
  <c r="C27" i="4"/>
  <c r="J26" i="4"/>
  <c r="I26" i="4"/>
  <c r="H26" i="4"/>
  <c r="H29" i="4" s="1"/>
  <c r="G26" i="4"/>
  <c r="E26" i="4"/>
  <c r="D26" i="4"/>
  <c r="C26" i="4"/>
  <c r="J25" i="4"/>
  <c r="J29" i="4" s="1"/>
  <c r="I25" i="4"/>
  <c r="I29" i="4" s="1"/>
  <c r="H25" i="4"/>
  <c r="G25" i="4"/>
  <c r="G29" i="4" s="1"/>
  <c r="F25" i="4"/>
  <c r="F29" i="4" s="1"/>
  <c r="E25" i="4"/>
  <c r="E29" i="4" s="1"/>
  <c r="D25" i="4"/>
  <c r="C25" i="4"/>
  <c r="C29" i="4" s="1"/>
  <c r="J24" i="4"/>
  <c r="I24" i="4"/>
  <c r="H24" i="4"/>
  <c r="G24" i="4"/>
  <c r="F24" i="4"/>
  <c r="E24" i="4"/>
  <c r="D24" i="4"/>
  <c r="C24" i="4"/>
  <c r="L23" i="4"/>
  <c r="K23" i="4"/>
  <c r="M23" i="4" s="1"/>
  <c r="L22" i="4"/>
  <c r="K22" i="4"/>
  <c r="M22" i="4" s="1"/>
  <c r="L21" i="4"/>
  <c r="K21" i="4"/>
  <c r="M21" i="4" s="1"/>
  <c r="L20" i="4"/>
  <c r="L24" i="4" s="1"/>
  <c r="K20" i="4"/>
  <c r="K24" i="4" s="1"/>
  <c r="M24" i="4" s="1"/>
  <c r="J19" i="4"/>
  <c r="I19" i="4"/>
  <c r="H19" i="4"/>
  <c r="G19" i="4"/>
  <c r="F19" i="4"/>
  <c r="E19" i="4"/>
  <c r="K19" i="4" s="1"/>
  <c r="M19" i="4" s="1"/>
  <c r="D19" i="4"/>
  <c r="L19" i="4" s="1"/>
  <c r="L18" i="4"/>
  <c r="K18" i="4"/>
  <c r="L17" i="4"/>
  <c r="K17" i="4"/>
  <c r="L16" i="4"/>
  <c r="K16" i="4"/>
  <c r="L15" i="4"/>
  <c r="K15" i="4"/>
  <c r="H14" i="4"/>
  <c r="L14" i="4" s="1"/>
  <c r="G14" i="4"/>
  <c r="K14" i="4" s="1"/>
  <c r="L13" i="4"/>
  <c r="L28" i="4" s="1"/>
  <c r="K13" i="4"/>
  <c r="L12" i="4"/>
  <c r="L27" i="4" s="1"/>
  <c r="K12" i="4"/>
  <c r="L11" i="4"/>
  <c r="L26" i="4" s="1"/>
  <c r="K11" i="4"/>
  <c r="L10" i="4"/>
  <c r="L25" i="4" s="1"/>
  <c r="L29" i="4" s="1"/>
  <c r="K10" i="4"/>
  <c r="J28" i="5"/>
  <c r="I28" i="5"/>
  <c r="H28" i="5"/>
  <c r="G28" i="5"/>
  <c r="F28" i="5"/>
  <c r="E28" i="5"/>
  <c r="D28" i="5"/>
  <c r="C28" i="5"/>
  <c r="J27" i="5"/>
  <c r="I27" i="5"/>
  <c r="H27" i="5"/>
  <c r="G27" i="5"/>
  <c r="F27" i="5"/>
  <c r="E27" i="5"/>
  <c r="D27" i="5"/>
  <c r="C27" i="5"/>
  <c r="J26" i="5"/>
  <c r="I26" i="5"/>
  <c r="H26" i="5"/>
  <c r="G26" i="5"/>
  <c r="F26" i="5"/>
  <c r="E26" i="5"/>
  <c r="D26" i="5"/>
  <c r="C26" i="5"/>
  <c r="J25" i="5"/>
  <c r="J29" i="5" s="1"/>
  <c r="I25" i="5"/>
  <c r="I29" i="5" s="1"/>
  <c r="H25" i="5"/>
  <c r="H29" i="5" s="1"/>
  <c r="G25" i="5"/>
  <c r="G29" i="5" s="1"/>
  <c r="F25" i="5"/>
  <c r="F29" i="5" s="1"/>
  <c r="E25" i="5"/>
  <c r="E29" i="5" s="1"/>
  <c r="D25" i="5"/>
  <c r="D29" i="5" s="1"/>
  <c r="C25" i="5"/>
  <c r="C29" i="5" s="1"/>
  <c r="J24" i="5"/>
  <c r="I24" i="5"/>
  <c r="H24" i="5"/>
  <c r="G24" i="5"/>
  <c r="F24" i="5"/>
  <c r="E24" i="5"/>
  <c r="D24" i="5"/>
  <c r="L24" i="5" s="1"/>
  <c r="C24" i="5"/>
  <c r="K24" i="5" s="1"/>
  <c r="M24" i="5" s="1"/>
  <c r="L23" i="5"/>
  <c r="K23" i="5"/>
  <c r="M23" i="5" s="1"/>
  <c r="L22" i="5"/>
  <c r="K22" i="5"/>
  <c r="M22" i="5" s="1"/>
  <c r="L21" i="5"/>
  <c r="K21" i="5"/>
  <c r="M21" i="5" s="1"/>
  <c r="L20" i="5"/>
  <c r="K20" i="5"/>
  <c r="M20" i="5" s="1"/>
  <c r="J19" i="5"/>
  <c r="I19" i="5"/>
  <c r="H19" i="5"/>
  <c r="G19" i="5"/>
  <c r="F19" i="5"/>
  <c r="E19" i="5"/>
  <c r="D19" i="5"/>
  <c r="L19" i="5" s="1"/>
  <c r="C19" i="5"/>
  <c r="K19" i="5" s="1"/>
  <c r="M19" i="5" s="1"/>
  <c r="L18" i="5"/>
  <c r="K18" i="5"/>
  <c r="L17" i="5"/>
  <c r="K17" i="5"/>
  <c r="M17" i="5" s="1"/>
  <c r="L16" i="5"/>
  <c r="K16" i="5"/>
  <c r="L15" i="5"/>
  <c r="K15" i="5"/>
  <c r="M15" i="5" s="1"/>
  <c r="J14" i="5"/>
  <c r="I14" i="5"/>
  <c r="H14" i="5"/>
  <c r="G14" i="5"/>
  <c r="F14" i="5"/>
  <c r="E14" i="5"/>
  <c r="D14" i="5"/>
  <c r="L14" i="5" s="1"/>
  <c r="C14" i="5"/>
  <c r="K14" i="5" s="1"/>
  <c r="M14" i="5" s="1"/>
  <c r="L13" i="5"/>
  <c r="L28" i="5" s="1"/>
  <c r="K13" i="5"/>
  <c r="M13" i="5" s="1"/>
  <c r="L12" i="5"/>
  <c r="K12" i="5"/>
  <c r="K27" i="5" s="1"/>
  <c r="L11" i="5"/>
  <c r="L26" i="5" s="1"/>
  <c r="K11" i="5"/>
  <c r="M11" i="5" s="1"/>
  <c r="L10" i="5"/>
  <c r="K10" i="5"/>
  <c r="K25" i="5" s="1"/>
  <c r="L55" i="1"/>
  <c r="K55" i="1"/>
  <c r="M55" i="1" s="1"/>
  <c r="J55" i="1"/>
  <c r="G55" i="1"/>
  <c r="D55" i="1"/>
  <c r="L54" i="1"/>
  <c r="K54" i="1"/>
  <c r="J54" i="1"/>
  <c r="G54" i="1"/>
  <c r="D54" i="1"/>
  <c r="L53" i="1"/>
  <c r="K53" i="1"/>
  <c r="M53" i="1" s="1"/>
  <c r="J53" i="1"/>
  <c r="G53" i="1"/>
  <c r="D53" i="1"/>
  <c r="L52" i="1"/>
  <c r="K52" i="1"/>
  <c r="J52" i="1"/>
  <c r="G52" i="1"/>
  <c r="D52" i="1"/>
  <c r="L51" i="1"/>
  <c r="K51" i="1"/>
  <c r="M51" i="1" s="1"/>
  <c r="J51" i="1"/>
  <c r="G51" i="1"/>
  <c r="D51" i="1"/>
  <c r="L50" i="1"/>
  <c r="K50" i="1"/>
  <c r="J50" i="1"/>
  <c r="G50" i="1"/>
  <c r="D50" i="1"/>
  <c r="L49" i="1"/>
  <c r="K49" i="1"/>
  <c r="M49" i="1" s="1"/>
  <c r="J49" i="1"/>
  <c r="G49" i="1"/>
  <c r="D49" i="1"/>
  <c r="L48" i="1"/>
  <c r="K48" i="1"/>
  <c r="J48" i="1"/>
  <c r="G48" i="1"/>
  <c r="D48" i="1"/>
  <c r="L47" i="1"/>
  <c r="K47" i="1"/>
  <c r="M47" i="1" s="1"/>
  <c r="J47" i="1"/>
  <c r="G47" i="1"/>
  <c r="D47" i="1"/>
  <c r="L46" i="1"/>
  <c r="K46" i="1"/>
  <c r="J46" i="1"/>
  <c r="G46" i="1"/>
  <c r="D46" i="1"/>
  <c r="L45" i="1"/>
  <c r="K45" i="1"/>
  <c r="M45" i="1" s="1"/>
  <c r="J45" i="1"/>
  <c r="G45" i="1"/>
  <c r="D45" i="1"/>
  <c r="L44" i="1"/>
  <c r="K44" i="1"/>
  <c r="J44" i="1"/>
  <c r="G44" i="1"/>
  <c r="D44" i="1"/>
  <c r="L43" i="1"/>
  <c r="K43" i="1"/>
  <c r="M43" i="1" s="1"/>
  <c r="J43" i="1"/>
  <c r="G43" i="1"/>
  <c r="L42" i="1"/>
  <c r="K42" i="1"/>
  <c r="M42" i="1" s="1"/>
  <c r="J42" i="1"/>
  <c r="G42" i="1"/>
  <c r="D42" i="1"/>
  <c r="L41" i="1"/>
  <c r="K41" i="1"/>
  <c r="J41" i="1"/>
  <c r="G41" i="1"/>
  <c r="D41" i="1"/>
  <c r="L40" i="1"/>
  <c r="K40" i="1"/>
  <c r="M40" i="1" s="1"/>
  <c r="J40" i="1"/>
  <c r="G40" i="1"/>
  <c r="D40" i="1"/>
  <c r="L39" i="1"/>
  <c r="K39" i="1"/>
  <c r="J39" i="1"/>
  <c r="G39" i="1"/>
  <c r="D39" i="1"/>
  <c r="L38" i="1"/>
  <c r="K38" i="1"/>
  <c r="M38" i="1" s="1"/>
  <c r="J38" i="1"/>
  <c r="G38" i="1"/>
  <c r="D38" i="1"/>
  <c r="L37" i="1"/>
  <c r="K37" i="1"/>
  <c r="J37" i="1"/>
  <c r="G37" i="1"/>
  <c r="D37" i="1"/>
  <c r="L36" i="1"/>
  <c r="K36" i="1"/>
  <c r="M36" i="1" s="1"/>
  <c r="J36" i="1"/>
  <c r="L34" i="1"/>
  <c r="K34" i="1"/>
  <c r="J34" i="1"/>
  <c r="G34" i="1"/>
  <c r="D34" i="1"/>
  <c r="L33" i="1"/>
  <c r="K33" i="1"/>
  <c r="M33" i="1" s="1"/>
  <c r="J33" i="1"/>
  <c r="G33" i="1"/>
  <c r="D33" i="1"/>
  <c r="L32" i="1"/>
  <c r="K32" i="1"/>
  <c r="J32" i="1"/>
  <c r="G32" i="1"/>
  <c r="D32" i="1"/>
  <c r="L31" i="1"/>
  <c r="K31" i="1"/>
  <c r="M31" i="1" s="1"/>
  <c r="J31" i="1"/>
  <c r="G31" i="1"/>
  <c r="D31" i="1"/>
  <c r="L30" i="1"/>
  <c r="K30" i="1"/>
  <c r="J30" i="1"/>
  <c r="G30" i="1"/>
  <c r="D30" i="1"/>
  <c r="L29" i="1"/>
  <c r="K29" i="1"/>
  <c r="M29" i="1" s="1"/>
  <c r="J29" i="1"/>
  <c r="G29" i="1"/>
  <c r="D29" i="1"/>
  <c r="L28" i="1"/>
  <c r="K28" i="1"/>
  <c r="J28" i="1"/>
  <c r="G28" i="1"/>
  <c r="D28" i="1"/>
  <c r="L27" i="1"/>
  <c r="K27" i="1"/>
  <c r="M27" i="1" s="1"/>
  <c r="J27" i="1"/>
  <c r="G27" i="1"/>
  <c r="D27" i="1"/>
  <c r="L26" i="1"/>
  <c r="K26" i="1"/>
  <c r="J26" i="1"/>
  <c r="G26" i="1"/>
  <c r="D26" i="1"/>
  <c r="I25" i="1"/>
  <c r="H25" i="1"/>
  <c r="J25" i="1" s="1"/>
  <c r="F25" i="1"/>
  <c r="E25" i="1"/>
  <c r="G25" i="1" s="1"/>
  <c r="C25" i="1"/>
  <c r="L25" i="1" s="1"/>
  <c r="B25" i="1"/>
  <c r="K25" i="1" s="1"/>
  <c r="M25" i="1" s="1"/>
  <c r="L24" i="1"/>
  <c r="K24" i="1"/>
  <c r="M24" i="1" s="1"/>
  <c r="J24" i="1"/>
  <c r="G24" i="1"/>
  <c r="D24" i="1"/>
  <c r="L23" i="1"/>
  <c r="K23" i="1"/>
  <c r="J23" i="1"/>
  <c r="G23" i="1"/>
  <c r="D23" i="1"/>
  <c r="L22" i="1"/>
  <c r="K22" i="1"/>
  <c r="M22" i="1" s="1"/>
  <c r="J22" i="1"/>
  <c r="G22" i="1"/>
  <c r="D22" i="1"/>
  <c r="L21" i="1"/>
  <c r="K21" i="1"/>
  <c r="J21" i="1"/>
  <c r="G21" i="1"/>
  <c r="D21" i="1"/>
  <c r="D25" i="1" s="1"/>
  <c r="L20" i="1"/>
  <c r="K20" i="1"/>
  <c r="M20" i="1" s="1"/>
  <c r="J20" i="1"/>
  <c r="G20" i="1"/>
  <c r="D20" i="1"/>
  <c r="L19" i="1"/>
  <c r="K19" i="1"/>
  <c r="J19" i="1"/>
  <c r="G19" i="1"/>
  <c r="D19" i="1"/>
  <c r="L18" i="1"/>
  <c r="K18" i="1"/>
  <c r="M18" i="1" s="1"/>
  <c r="J18" i="1"/>
  <c r="G18" i="1"/>
  <c r="D18" i="1"/>
  <c r="L17" i="1"/>
  <c r="K17" i="1"/>
  <c r="J17" i="1"/>
  <c r="G17" i="1"/>
  <c r="D17" i="1"/>
  <c r="L16" i="1"/>
  <c r="K16" i="1"/>
  <c r="M16" i="1" s="1"/>
  <c r="J16" i="1"/>
  <c r="G16" i="1"/>
  <c r="D16" i="1"/>
  <c r="L15" i="1"/>
  <c r="K15" i="1"/>
  <c r="J15" i="1"/>
  <c r="G15" i="1"/>
  <c r="D15" i="1"/>
  <c r="L14" i="1"/>
  <c r="K14" i="1"/>
  <c r="M14" i="1" s="1"/>
  <c r="J14" i="1"/>
  <c r="G14" i="1"/>
  <c r="D14" i="1"/>
  <c r="I13" i="1"/>
  <c r="I35" i="1" s="1"/>
  <c r="I56" i="1" s="1"/>
  <c r="H13" i="1"/>
  <c r="F13" i="1"/>
  <c r="F35" i="1" s="1"/>
  <c r="F56" i="1" s="1"/>
  <c r="E13" i="1"/>
  <c r="C13" i="1"/>
  <c r="L13" i="1" s="1"/>
  <c r="B13" i="1"/>
  <c r="L12" i="1"/>
  <c r="K12" i="1"/>
  <c r="J12" i="1"/>
  <c r="G12" i="1"/>
  <c r="D12" i="1"/>
  <c r="L11" i="1"/>
  <c r="K11" i="1"/>
  <c r="M11" i="1" s="1"/>
  <c r="J11" i="1"/>
  <c r="G11" i="1"/>
  <c r="D11" i="1"/>
  <c r="L10" i="1"/>
  <c r="K10" i="1"/>
  <c r="J10" i="1"/>
  <c r="J13" i="1" s="1"/>
  <c r="G10" i="1"/>
  <c r="D10" i="1"/>
  <c r="J41" i="2"/>
  <c r="I41" i="2"/>
  <c r="H41" i="2"/>
  <c r="G41" i="2"/>
  <c r="F41" i="2"/>
  <c r="E41" i="2"/>
  <c r="D41" i="2"/>
  <c r="C41" i="2"/>
  <c r="K41" i="2" s="1"/>
  <c r="M41" i="2" s="1"/>
  <c r="J40" i="2"/>
  <c r="I40" i="2"/>
  <c r="H40" i="2"/>
  <c r="G40" i="2"/>
  <c r="F40" i="2"/>
  <c r="E40" i="2"/>
  <c r="D40" i="2"/>
  <c r="C40" i="2"/>
  <c r="K40" i="2" s="1"/>
  <c r="M40" i="2" s="1"/>
  <c r="J39" i="2"/>
  <c r="I39" i="2"/>
  <c r="H39" i="2"/>
  <c r="G39" i="2"/>
  <c r="F39" i="2"/>
  <c r="E39" i="2"/>
  <c r="D39" i="2"/>
  <c r="C39" i="2"/>
  <c r="K39" i="2" s="1"/>
  <c r="M39" i="2" s="1"/>
  <c r="J38" i="2"/>
  <c r="I38" i="2"/>
  <c r="H38" i="2"/>
  <c r="G38" i="2"/>
  <c r="F38" i="2"/>
  <c r="E38" i="2"/>
  <c r="D38" i="2"/>
  <c r="C38" i="2"/>
  <c r="K38" i="2" s="1"/>
  <c r="M38" i="2" s="1"/>
  <c r="J37" i="2"/>
  <c r="I37" i="2"/>
  <c r="H37" i="2"/>
  <c r="G37" i="2"/>
  <c r="F37" i="2"/>
  <c r="E37" i="2"/>
  <c r="D37" i="2"/>
  <c r="C37" i="2"/>
  <c r="K37" i="2" s="1"/>
  <c r="M37" i="2" s="1"/>
  <c r="J36" i="2"/>
  <c r="I36" i="2"/>
  <c r="H36" i="2"/>
  <c r="G36" i="2"/>
  <c r="F36" i="2"/>
  <c r="E36" i="2"/>
  <c r="D36" i="2"/>
  <c r="C36" i="2"/>
  <c r="K36" i="2" s="1"/>
  <c r="M36" i="2" s="1"/>
  <c r="J35" i="2"/>
  <c r="I35" i="2"/>
  <c r="I42" i="2" s="1"/>
  <c r="H35" i="2"/>
  <c r="G35" i="2"/>
  <c r="G42" i="2" s="1"/>
  <c r="F35" i="2"/>
  <c r="E35" i="2"/>
  <c r="E42" i="2" s="1"/>
  <c r="D35" i="2"/>
  <c r="C35" i="2"/>
  <c r="C42" i="2" s="1"/>
  <c r="J34" i="2"/>
  <c r="I34" i="2"/>
  <c r="H34" i="2"/>
  <c r="G34" i="2"/>
  <c r="F34" i="2"/>
  <c r="E34" i="2"/>
  <c r="D34" i="2"/>
  <c r="C34" i="2"/>
  <c r="L33" i="2"/>
  <c r="K33" i="2"/>
  <c r="M33" i="2" s="1"/>
  <c r="L32" i="2"/>
  <c r="K32" i="2"/>
  <c r="M32" i="2" s="1"/>
  <c r="L31" i="2"/>
  <c r="K31" i="2"/>
  <c r="M31" i="2" s="1"/>
  <c r="L30" i="2"/>
  <c r="K30" i="2"/>
  <c r="M30" i="2" s="1"/>
  <c r="L29" i="2"/>
  <c r="K29" i="2"/>
  <c r="M29" i="2" s="1"/>
  <c r="L28" i="2"/>
  <c r="K28" i="2"/>
  <c r="M28" i="2" s="1"/>
  <c r="L27" i="2"/>
  <c r="K27" i="2"/>
  <c r="K34" i="2" s="1"/>
  <c r="J26" i="2"/>
  <c r="I26" i="2"/>
  <c r="H26" i="2"/>
  <c r="G26" i="2"/>
  <c r="F26" i="2"/>
  <c r="E26" i="2"/>
  <c r="D26" i="2"/>
  <c r="L26" i="2" s="1"/>
  <c r="C26" i="2"/>
  <c r="K26" i="2" s="1"/>
  <c r="M26" i="2" s="1"/>
  <c r="L25" i="2"/>
  <c r="K25" i="2"/>
  <c r="M25" i="2" s="1"/>
  <c r="L24" i="2"/>
  <c r="K24" i="2"/>
  <c r="M24" i="2" s="1"/>
  <c r="L23" i="2"/>
  <c r="K23" i="2"/>
  <c r="M23" i="2" s="1"/>
  <c r="L22" i="2"/>
  <c r="K22" i="2"/>
  <c r="M22" i="2" s="1"/>
  <c r="L21" i="2"/>
  <c r="K21" i="2"/>
  <c r="M21" i="2" s="1"/>
  <c r="L20" i="2"/>
  <c r="K20" i="2"/>
  <c r="M20" i="2" s="1"/>
  <c r="L19" i="2"/>
  <c r="K19" i="2"/>
  <c r="M19" i="2" s="1"/>
  <c r="J18" i="2"/>
  <c r="I18" i="2"/>
  <c r="H18" i="2"/>
  <c r="G18" i="2"/>
  <c r="F18" i="2"/>
  <c r="E18" i="2"/>
  <c r="D18" i="2"/>
  <c r="C18" i="2"/>
  <c r="L17" i="2"/>
  <c r="L41" i="2" s="1"/>
  <c r="K17" i="2"/>
  <c r="M17" i="2" s="1"/>
  <c r="L16" i="2"/>
  <c r="L40" i="2" s="1"/>
  <c r="K16" i="2"/>
  <c r="M16" i="2" s="1"/>
  <c r="L15" i="2"/>
  <c r="L39" i="2" s="1"/>
  <c r="K15" i="2"/>
  <c r="M15" i="2" s="1"/>
  <c r="L14" i="2"/>
  <c r="L38" i="2" s="1"/>
  <c r="K14" i="2"/>
  <c r="M14" i="2" s="1"/>
  <c r="L13" i="2"/>
  <c r="L37" i="2" s="1"/>
  <c r="K13" i="2"/>
  <c r="M13" i="2" s="1"/>
  <c r="L12" i="2"/>
  <c r="L36" i="2" s="1"/>
  <c r="K12" i="2"/>
  <c r="M12" i="2" s="1"/>
  <c r="L11" i="2"/>
  <c r="L35" i="2" s="1"/>
  <c r="L42" i="2" s="1"/>
  <c r="K11" i="2"/>
  <c r="K18" i="2" s="1"/>
  <c r="L24" i="8" l="1"/>
  <c r="D14" i="8"/>
  <c r="M12" i="8"/>
  <c r="F31" i="8"/>
  <c r="F33" i="8" s="1"/>
  <c r="I31" i="8"/>
  <c r="I33" i="8" s="1"/>
  <c r="M15" i="8"/>
  <c r="M17" i="8"/>
  <c r="M19" i="8"/>
  <c r="M21" i="8"/>
  <c r="M23" i="8"/>
  <c r="G24" i="8"/>
  <c r="J24" i="8"/>
  <c r="M26" i="8"/>
  <c r="M28" i="8"/>
  <c r="M30" i="8"/>
  <c r="E33" i="8"/>
  <c r="G33" i="8" s="1"/>
  <c r="H33" i="8"/>
  <c r="J33" i="8" s="1"/>
  <c r="J31" i="8"/>
  <c r="C33" i="8"/>
  <c r="L33" i="8" s="1"/>
  <c r="M24" i="8"/>
  <c r="J14" i="8"/>
  <c r="L14" i="8"/>
  <c r="M14" i="8" s="1"/>
  <c r="D24" i="8"/>
  <c r="B31" i="8"/>
  <c r="M35" i="6"/>
  <c r="M39" i="6"/>
  <c r="M13" i="6"/>
  <c r="M16" i="6"/>
  <c r="M18" i="6"/>
  <c r="M20" i="6"/>
  <c r="M22" i="6"/>
  <c r="L24" i="6"/>
  <c r="M24" i="6" s="1"/>
  <c r="M25" i="6"/>
  <c r="M27" i="6"/>
  <c r="M29" i="6"/>
  <c r="M31" i="6"/>
  <c r="E34" i="6"/>
  <c r="E43" i="6" s="1"/>
  <c r="M38" i="6"/>
  <c r="D34" i="6"/>
  <c r="B43" i="6"/>
  <c r="K34" i="6"/>
  <c r="J34" i="6"/>
  <c r="H43" i="6"/>
  <c r="J43" i="6" s="1"/>
  <c r="G43" i="6"/>
  <c r="D15" i="6"/>
  <c r="J15" i="6"/>
  <c r="L15" i="6"/>
  <c r="D24" i="6"/>
  <c r="G34" i="6"/>
  <c r="K15" i="6"/>
  <c r="L34" i="6"/>
  <c r="L32" i="7"/>
  <c r="L37" i="7" s="1"/>
  <c r="L34" i="7"/>
  <c r="D37" i="7"/>
  <c r="F37" i="7"/>
  <c r="H37" i="7"/>
  <c r="J37" i="7"/>
  <c r="M32" i="7"/>
  <c r="M34" i="7"/>
  <c r="K31" i="7"/>
  <c r="M31" i="7" s="1"/>
  <c r="K33" i="7"/>
  <c r="M33" i="7" s="1"/>
  <c r="K37" i="7"/>
  <c r="M11" i="7"/>
  <c r="M13" i="7"/>
  <c r="M15" i="7"/>
  <c r="M17" i="7"/>
  <c r="M19" i="7"/>
  <c r="M14" i="7"/>
  <c r="M24" i="7"/>
  <c r="M10" i="3"/>
  <c r="M12" i="3"/>
  <c r="E32" i="3"/>
  <c r="E35" i="3" s="1"/>
  <c r="H32" i="3"/>
  <c r="M15" i="3"/>
  <c r="M17" i="3"/>
  <c r="M19" i="3"/>
  <c r="M21" i="3"/>
  <c r="L23" i="3"/>
  <c r="M23" i="3" s="1"/>
  <c r="M24" i="3"/>
  <c r="M26" i="3"/>
  <c r="M28" i="3"/>
  <c r="M30" i="3"/>
  <c r="M33" i="3"/>
  <c r="K32" i="3"/>
  <c r="G32" i="3"/>
  <c r="G35" i="3" s="1"/>
  <c r="H35" i="3"/>
  <c r="J32" i="3"/>
  <c r="J35" i="3" s="1"/>
  <c r="D13" i="3"/>
  <c r="D32" i="3" s="1"/>
  <c r="D35" i="3" s="1"/>
  <c r="J13" i="3"/>
  <c r="L13" i="3"/>
  <c r="B32" i="3"/>
  <c r="B35" i="3" s="1"/>
  <c r="G13" i="3"/>
  <c r="K25" i="4"/>
  <c r="M11" i="4"/>
  <c r="K27" i="4"/>
  <c r="M13" i="4"/>
  <c r="M15" i="4"/>
  <c r="K26" i="4"/>
  <c r="M17" i="4"/>
  <c r="K28" i="4"/>
  <c r="M28" i="4" s="1"/>
  <c r="D29" i="4"/>
  <c r="K29" i="4"/>
  <c r="M29" i="4" s="1"/>
  <c r="M25" i="4"/>
  <c r="M27" i="4"/>
  <c r="M14" i="4"/>
  <c r="M26" i="4"/>
  <c r="M10" i="4"/>
  <c r="M12" i="4"/>
  <c r="M16" i="4"/>
  <c r="M18" i="4"/>
  <c r="M20" i="4"/>
  <c r="K26" i="5"/>
  <c r="K29" i="5" s="1"/>
  <c r="K28" i="5"/>
  <c r="L25" i="5"/>
  <c r="L27" i="5"/>
  <c r="L29" i="5"/>
  <c r="M10" i="5"/>
  <c r="M25" i="5" s="1"/>
  <c r="M12" i="5"/>
  <c r="M27" i="5" s="1"/>
  <c r="M16" i="5"/>
  <c r="M26" i="5" s="1"/>
  <c r="M18" i="5"/>
  <c r="M28" i="5" s="1"/>
  <c r="G13" i="1"/>
  <c r="M10" i="1"/>
  <c r="M12" i="1"/>
  <c r="B35" i="1"/>
  <c r="B56" i="1" s="1"/>
  <c r="K56" i="1" s="1"/>
  <c r="E35" i="1"/>
  <c r="E56" i="1" s="1"/>
  <c r="H35" i="1"/>
  <c r="J35" i="1" s="1"/>
  <c r="M15" i="1"/>
  <c r="M17" i="1"/>
  <c r="M19" i="1"/>
  <c r="M21" i="1"/>
  <c r="M23" i="1"/>
  <c r="M26" i="1"/>
  <c r="M28" i="1"/>
  <c r="M30" i="1"/>
  <c r="M32" i="1"/>
  <c r="M34" i="1"/>
  <c r="M37" i="1"/>
  <c r="M39" i="1"/>
  <c r="M41" i="1"/>
  <c r="M44" i="1"/>
  <c r="M46" i="1"/>
  <c r="M48" i="1"/>
  <c r="M50" i="1"/>
  <c r="M52" i="1"/>
  <c r="M54" i="1"/>
  <c r="G35" i="1"/>
  <c r="G56" i="1" s="1"/>
  <c r="K35" i="1"/>
  <c r="H56" i="1"/>
  <c r="J56" i="1" s="1"/>
  <c r="K13" i="1"/>
  <c r="M13" i="1" s="1"/>
  <c r="C35" i="1"/>
  <c r="D13" i="1"/>
  <c r="D35" i="1" s="1"/>
  <c r="D56" i="1" s="1"/>
  <c r="L34" i="2"/>
  <c r="M34" i="2" s="1"/>
  <c r="D42" i="2"/>
  <c r="F42" i="2"/>
  <c r="H42" i="2"/>
  <c r="J42" i="2"/>
  <c r="M11" i="2"/>
  <c r="L18" i="2"/>
  <c r="M18" i="2" s="1"/>
  <c r="M27" i="2"/>
  <c r="K35" i="2"/>
  <c r="L31" i="8" l="1"/>
  <c r="G31" i="8"/>
  <c r="K31" i="8"/>
  <c r="M31" i="8" s="1"/>
  <c r="B33" i="8"/>
  <c r="K33" i="8" s="1"/>
  <c r="M33" i="8" s="1"/>
  <c r="D31" i="8"/>
  <c r="D33" i="8" s="1"/>
  <c r="M15" i="6"/>
  <c r="K43" i="6"/>
  <c r="M43" i="6" s="1"/>
  <c r="D43" i="6"/>
  <c r="M34" i="6"/>
  <c r="M37" i="7"/>
  <c r="L32" i="3"/>
  <c r="L35" i="3" s="1"/>
  <c r="M13" i="3"/>
  <c r="K35" i="3"/>
  <c r="M32" i="3"/>
  <c r="M35" i="3" s="1"/>
  <c r="M29" i="5"/>
  <c r="C56" i="1"/>
  <c r="L56" i="1" s="1"/>
  <c r="M56" i="1" s="1"/>
  <c r="L35" i="1"/>
  <c r="M35" i="1" s="1"/>
  <c r="K42" i="2"/>
  <c r="M42" i="2" s="1"/>
  <c r="M35" i="2"/>
</calcChain>
</file>

<file path=xl/sharedStrings.xml><?xml version="1.0" encoding="utf-8"?>
<sst xmlns="http://schemas.openxmlformats.org/spreadsheetml/2006/main" count="446" uniqueCount="127">
  <si>
    <t>DESTINO</t>
  </si>
  <si>
    <t>HUESCA</t>
  </si>
  <si>
    <t>TERUEL</t>
  </si>
  <si>
    <t>ZARAGOZA</t>
  </si>
  <si>
    <t>ARAGON</t>
  </si>
  <si>
    <t>ORIENTACIÓN</t>
  </si>
  <si>
    <t>TOTAL</t>
  </si>
  <si>
    <t>VIDA</t>
  </si>
  <si>
    <t>SACRIFICIO</t>
  </si>
  <si>
    <t>SACRIFIO</t>
  </si>
  <si>
    <t>Huesca</t>
  </si>
  <si>
    <t>Teruel</t>
  </si>
  <si>
    <t>Zaragoza</t>
  </si>
  <si>
    <t>TOTAL C.A. de Aragón</t>
  </si>
  <si>
    <t>Barcelona</t>
  </si>
  <si>
    <t>Gerona</t>
  </si>
  <si>
    <t>Lerida</t>
  </si>
  <si>
    <t>Tarragona</t>
  </si>
  <si>
    <t>TOTAL ESPAÑA</t>
  </si>
  <si>
    <t>Argelia</t>
  </si>
  <si>
    <t>Bélgica</t>
  </si>
  <si>
    <t>Francia</t>
  </si>
  <si>
    <t>Italia</t>
  </si>
  <si>
    <t>Líbano</t>
  </si>
  <si>
    <t>Libia</t>
  </si>
  <si>
    <t>Marruecos</t>
  </si>
  <si>
    <t>Portugal</t>
  </si>
  <si>
    <t xml:space="preserve">TOTAL </t>
  </si>
  <si>
    <t>Grecia</t>
  </si>
  <si>
    <t>Holanda</t>
  </si>
  <si>
    <t>ORIGEN</t>
  </si>
  <si>
    <t xml:space="preserve">DESTINO  </t>
  </si>
  <si>
    <t>DESTINO DE LAS VENTAS EN ARAGÓN</t>
  </si>
  <si>
    <t>RESTO DE CC.AA. Y PAISES</t>
  </si>
  <si>
    <t>TOTAL VENTAS</t>
  </si>
  <si>
    <t>TIPOLOGÍA</t>
  </si>
  <si>
    <t>Terneras</t>
  </si>
  <si>
    <t>Novilla Carne</t>
  </si>
  <si>
    <t>Novilla Leche</t>
  </si>
  <si>
    <t>Vaca Carne</t>
  </si>
  <si>
    <t>Vaca Leche</t>
  </si>
  <si>
    <t>Añojo</t>
  </si>
  <si>
    <t>Sementales y Bueyes</t>
  </si>
  <si>
    <t>TOTAL HUESCA</t>
  </si>
  <si>
    <t>TOTAL TERUEL</t>
  </si>
  <si>
    <t>TOTAL ZARAGOZA</t>
  </si>
  <si>
    <t>ARAGÓN</t>
  </si>
  <si>
    <t>TOTAL ARAGÓN</t>
  </si>
  <si>
    <t>Alemania</t>
  </si>
  <si>
    <t>No Reprod. &lt; 4meses</t>
  </si>
  <si>
    <t>No Reprod. 4 y 12 m</t>
  </si>
  <si>
    <t>Reproduc. Macho</t>
  </si>
  <si>
    <t>Reproduc. Hembra</t>
  </si>
  <si>
    <t>Cebo</t>
  </si>
  <si>
    <t>Lechones</t>
  </si>
  <si>
    <t>Recria/Transicion</t>
  </si>
  <si>
    <t>Cerdas</t>
  </si>
  <si>
    <t>Reposición</t>
  </si>
  <si>
    <t>Verracos</t>
  </si>
  <si>
    <t>Porcino</t>
  </si>
  <si>
    <t>Conejos</t>
  </si>
  <si>
    <t>Turquía</t>
  </si>
  <si>
    <t>Andalucía</t>
  </si>
  <si>
    <t>MOVIMIENTO COMERCIAL PECUARIO (MOCOPE)</t>
  </si>
  <si>
    <t>Bovino</t>
  </si>
  <si>
    <t>1.1 Salidas de ganado bovino a vida o a sacrificio por tipo de ganado</t>
  </si>
  <si>
    <t>1.2 Salidas de ganado vacuno según CCAA o país de destino</t>
  </si>
  <si>
    <t>Ovino-Caprino</t>
  </si>
  <si>
    <t>2.1. Salidas de ganado ovino a vida o a sacrificio por tipo de ganado</t>
  </si>
  <si>
    <t>2.2. Salidas de ganado caprino a vida o a sacrificio por tipo de ganado</t>
  </si>
  <si>
    <t>2.3. Salidas de ganado ovino-caprino según CCAA o país de destino</t>
  </si>
  <si>
    <t>3.1 Salidas de ganado porcino a vida o a sacrificio por tipo de ganado</t>
  </si>
  <si>
    <t>3.2 Salidas de ganado porcino según CCAA o país de destino</t>
  </si>
  <si>
    <t>4.1. Salidas de ganado cunícola</t>
  </si>
  <si>
    <t>Polonia</t>
  </si>
  <si>
    <t>Túnez</t>
  </si>
  <si>
    <t>MOVIMIENTO COMERCIAL PECUARIO DE GANADO VACUNO</t>
  </si>
  <si>
    <t>VENTAS DE GANADO</t>
  </si>
  <si>
    <t>PROVINCIA</t>
  </si>
  <si>
    <t xml:space="preserve">MOVIMIENTO COMERCIAL PECUARIO DE GANADO VACUNO </t>
  </si>
  <si>
    <t>SALIDA DE GANADO</t>
  </si>
  <si>
    <t xml:space="preserve"> C.A. de Andalucía</t>
  </si>
  <si>
    <t xml:space="preserve"> C.A. de Asturias</t>
  </si>
  <si>
    <t xml:space="preserve"> C.A. Islas Baleares</t>
  </si>
  <si>
    <t xml:space="preserve"> C.A. de Canarias</t>
  </si>
  <si>
    <t xml:space="preserve"> C.A. de Cantabria</t>
  </si>
  <si>
    <t xml:space="preserve"> C.A. de Castilla la Mancha</t>
  </si>
  <si>
    <t xml:space="preserve"> C.A. de Castilla y León</t>
  </si>
  <si>
    <t xml:space="preserve"> TOTAL C.A. de Cataluña</t>
  </si>
  <si>
    <t xml:space="preserve"> C.A. de Extremadura</t>
  </si>
  <si>
    <t xml:space="preserve"> C.A. Galicia</t>
  </si>
  <si>
    <t xml:space="preserve"> C.A. de Madrid</t>
  </si>
  <si>
    <t xml:space="preserve"> C.A. de Melilla</t>
  </si>
  <si>
    <t xml:space="preserve"> C.A. de Murcia</t>
  </si>
  <si>
    <t xml:space="preserve"> C.A. de Navarra</t>
  </si>
  <si>
    <t xml:space="preserve"> C.A. del País Vasco</t>
  </si>
  <si>
    <t xml:space="preserve"> C.A. de La Rioja</t>
  </si>
  <si>
    <t xml:space="preserve"> C.A. Valenciana</t>
  </si>
  <si>
    <t>Arabia Saudí</t>
  </si>
  <si>
    <t>Egipto</t>
  </si>
  <si>
    <t>Jordania</t>
  </si>
  <si>
    <t>Lituania</t>
  </si>
  <si>
    <t>MOVIMIENTO COMERCIAL PECUARIO DE GANADO OVINO</t>
  </si>
  <si>
    <t>VENTAS DE GANADO POR TIPOLOGÍA DE ANIMAL</t>
  </si>
  <si>
    <t>MOVIMIENTO COMERCIAL PECUARIO DE GANADO CAPRINO</t>
  </si>
  <si>
    <t>VENTAS DE GANADO POR TIPOLOGIA DE ANIMAL</t>
  </si>
  <si>
    <t>MOVIMIENTO COMERCIAL PECUARIO DE GANDADO OVINO - CAPRINO</t>
  </si>
  <si>
    <t>SALIDAS DE GANADO</t>
  </si>
  <si>
    <t>C.A. de Baleares</t>
  </si>
  <si>
    <t>C.A. Melilla</t>
  </si>
  <si>
    <t xml:space="preserve"> C.A. de la Rioja</t>
  </si>
  <si>
    <t>MOVIMIENTO COMERCIAL PECUARIO DE GANADO PORCINO</t>
  </si>
  <si>
    <t>MOVIMIENTO COMERCIAL PECUARIO DE CONEJOS</t>
  </si>
  <si>
    <t xml:space="preserve"> C.A. Islas Canaria</t>
  </si>
  <si>
    <t xml:space="preserve"> C.A. Murcia</t>
  </si>
  <si>
    <t>PERIODO 01-2021 - 12-2021</t>
  </si>
  <si>
    <t>PERIODO                           01-2021 / 12-2021</t>
  </si>
  <si>
    <t>Andorra</t>
  </si>
  <si>
    <t>Irlanda</t>
  </si>
  <si>
    <t>Lesotho</t>
  </si>
  <si>
    <t>PERIODO 01-2021 / 12-2021</t>
  </si>
  <si>
    <t>PERIODO 01-2021/ 12-2021</t>
  </si>
  <si>
    <t>C.A de Galicia</t>
  </si>
  <si>
    <t>Libano</t>
  </si>
  <si>
    <t>PERIODO                             01-2021 / 12-2021</t>
  </si>
  <si>
    <t>Baleares</t>
  </si>
  <si>
    <t>Hungría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</si>
</sst>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#,##0;\(0.0\)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color indexed="9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MS Sans Serif"/>
    </font>
    <font>
      <sz val="10"/>
      <color indexed="8"/>
      <name val="Arial"/>
      <family val="2"/>
    </font>
    <font>
      <sz val="7"/>
      <name val="Arial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  <charset val="1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3"/>
      <name val="Arial"/>
      <family val="2"/>
    </font>
    <font>
      <b/>
      <sz val="12"/>
      <color theme="4" tint="-0.249977111117893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274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5" fillId="16" borderId="1" applyNumberFormat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30" fillId="7" borderId="1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22" borderId="0" applyNumberFormat="0" applyBorder="0" applyAlignment="0" applyProtection="0"/>
    <xf numFmtId="0" fontId="2" fillId="0" borderId="0"/>
    <xf numFmtId="0" fontId="33" fillId="0" borderId="0"/>
    <xf numFmtId="0" fontId="33" fillId="0" borderId="0"/>
    <xf numFmtId="0" fontId="2" fillId="0" borderId="0"/>
    <xf numFmtId="0" fontId="10" fillId="0" borderId="0"/>
    <xf numFmtId="0" fontId="33" fillId="0" borderId="0"/>
    <xf numFmtId="0" fontId="33" fillId="0" borderId="0"/>
    <xf numFmtId="0" fontId="2" fillId="0" borderId="0"/>
    <xf numFmtId="0" fontId="26" fillId="0" borderId="0"/>
    <xf numFmtId="0" fontId="27" fillId="0" borderId="0"/>
    <xf numFmtId="0" fontId="2" fillId="0" borderId="0"/>
    <xf numFmtId="0" fontId="10" fillId="0" borderId="0"/>
    <xf numFmtId="0" fontId="2" fillId="0" borderId="0"/>
    <xf numFmtId="0" fontId="33" fillId="0" borderId="0"/>
    <xf numFmtId="0" fontId="11" fillId="0" borderId="0"/>
    <xf numFmtId="0" fontId="10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" fillId="23" borderId="4" applyNumberFormat="0" applyFont="0" applyAlignment="0" applyProtection="0"/>
    <xf numFmtId="0" fontId="2" fillId="23" borderId="4" applyNumberFormat="0" applyFont="0" applyAlignment="0" applyProtection="0"/>
    <xf numFmtId="165" fontId="2" fillId="0" borderId="5">
      <alignment horizontal="right"/>
    </xf>
    <xf numFmtId="9" fontId="2" fillId="0" borderId="0" applyFont="0" applyFill="0" applyBorder="0" applyAlignment="0" applyProtection="0"/>
    <xf numFmtId="9" fontId="2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164" fontId="28" fillId="0" borderId="0" applyFont="0" applyFill="0" applyBorder="0" applyAlignment="0" applyProtection="0">
      <alignment horizontal="right"/>
    </xf>
    <xf numFmtId="0" fontId="20" fillId="16" borderId="6" applyNumberFormat="0" applyAlignment="0" applyProtection="0"/>
    <xf numFmtId="0" fontId="20" fillId="16" borderId="6" applyNumberFormat="0" applyAlignment="0" applyProtection="0"/>
    <xf numFmtId="0" fontId="20" fillId="16" borderId="6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18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1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35" fillId="0" borderId="0"/>
  </cellStyleXfs>
  <cellXfs count="76">
    <xf numFmtId="0" fontId="0" fillId="0" borderId="0" xfId="0"/>
    <xf numFmtId="0" fontId="6" fillId="0" borderId="0" xfId="97" applyFont="1"/>
    <xf numFmtId="0" fontId="4" fillId="0" borderId="0" xfId="97" applyFont="1" applyFill="1"/>
    <xf numFmtId="0" fontId="2" fillId="0" borderId="0" xfId="97" applyFont="1"/>
    <xf numFmtId="0" fontId="0" fillId="0" borderId="0" xfId="0"/>
    <xf numFmtId="0" fontId="36" fillId="0" borderId="0" xfId="0" applyFont="1"/>
    <xf numFmtId="0" fontId="37" fillId="0" borderId="0" xfId="0" applyFont="1"/>
    <xf numFmtId="0" fontId="2" fillId="27" borderId="11" xfId="97" applyFont="1" applyFill="1" applyBorder="1"/>
    <xf numFmtId="3" fontId="2" fillId="28" borderId="11" xfId="97" applyNumberFormat="1" applyFont="1" applyFill="1" applyBorder="1" applyAlignment="1">
      <alignment horizontal="right" vertical="center" indent="1"/>
    </xf>
    <xf numFmtId="3" fontId="2" fillId="28" borderId="11" xfId="97" applyNumberFormat="1" applyFont="1" applyFill="1" applyBorder="1" applyAlignment="1">
      <alignment horizontal="right" indent="1"/>
    </xf>
    <xf numFmtId="3" fontId="4" fillId="29" borderId="11" xfId="97" applyNumberFormat="1" applyFont="1" applyFill="1" applyBorder="1" applyAlignment="1">
      <alignment horizontal="right" indent="1"/>
    </xf>
    <xf numFmtId="3" fontId="4" fillId="29" borderId="12" xfId="97" applyNumberFormat="1" applyFont="1" applyFill="1" applyBorder="1" applyAlignment="1">
      <alignment horizontal="right" indent="1"/>
    </xf>
    <xf numFmtId="3" fontId="2" fillId="28" borderId="11" xfId="97" applyNumberFormat="1" applyFill="1" applyBorder="1" applyAlignment="1">
      <alignment horizontal="right" indent="1"/>
    </xf>
    <xf numFmtId="3" fontId="4" fillId="26" borderId="11" xfId="97" applyNumberFormat="1" applyFont="1" applyFill="1" applyBorder="1" applyAlignment="1">
      <alignment horizontal="right"/>
    </xf>
    <xf numFmtId="3" fontId="4" fillId="25" borderId="11" xfId="97" applyNumberFormat="1" applyFont="1" applyFill="1" applyBorder="1"/>
    <xf numFmtId="3" fontId="4" fillId="26" borderId="11" xfId="97" applyNumberFormat="1" applyFont="1" applyFill="1" applyBorder="1" applyAlignment="1"/>
    <xf numFmtId="3" fontId="4" fillId="28" borderId="11" xfId="97" applyNumberFormat="1" applyFont="1" applyFill="1" applyBorder="1" applyAlignment="1">
      <alignment horizontal="right" indent="1"/>
    </xf>
    <xf numFmtId="3" fontId="4" fillId="26" borderId="11" xfId="97" applyNumberFormat="1" applyFont="1" applyFill="1" applyBorder="1"/>
    <xf numFmtId="3" fontId="7" fillId="26" borderId="11" xfId="97" applyNumberFormat="1" applyFont="1" applyFill="1" applyBorder="1" applyAlignment="1">
      <alignment horizontal="left" indent="8"/>
    </xf>
    <xf numFmtId="3" fontId="4" fillId="25" borderId="11" xfId="97" applyNumberFormat="1" applyFont="1" applyFill="1" applyBorder="1" applyAlignment="1">
      <alignment horizontal="center"/>
    </xf>
    <xf numFmtId="0" fontId="4" fillId="25" borderId="11" xfId="97" applyFont="1" applyFill="1" applyBorder="1" applyAlignment="1">
      <alignment vertical="center" wrapText="1"/>
    </xf>
    <xf numFmtId="3" fontId="4" fillId="25" borderId="11" xfId="97" applyNumberFormat="1" applyFont="1" applyFill="1" applyBorder="1" applyAlignment="1">
      <alignment vertical="center"/>
    </xf>
    <xf numFmtId="3" fontId="7" fillId="28" borderId="11" xfId="97" applyNumberFormat="1" applyFont="1" applyFill="1" applyBorder="1" applyAlignment="1">
      <alignment horizontal="right" indent="1"/>
    </xf>
    <xf numFmtId="0" fontId="4" fillId="0" borderId="0" xfId="97" applyFont="1"/>
    <xf numFmtId="3" fontId="7" fillId="29" borderId="11" xfId="97" applyNumberFormat="1" applyFont="1" applyFill="1" applyBorder="1" applyAlignment="1">
      <alignment horizontal="right" indent="1"/>
    </xf>
    <xf numFmtId="3" fontId="4" fillId="25" borderId="11" xfId="97" applyNumberFormat="1" applyFont="1" applyFill="1" applyBorder="1" applyAlignment="1"/>
    <xf numFmtId="3" fontId="8" fillId="29" borderId="11" xfId="97" applyNumberFormat="1" applyFont="1" applyFill="1" applyBorder="1" applyAlignment="1">
      <alignment horizontal="right" indent="1"/>
    </xf>
    <xf numFmtId="3" fontId="8" fillId="28" borderId="11" xfId="97" applyNumberFormat="1" applyFont="1" applyFill="1" applyBorder="1" applyAlignment="1">
      <alignment horizontal="right" indent="1"/>
    </xf>
    <xf numFmtId="0" fontId="4" fillId="25" borderId="11" xfId="97" applyFont="1" applyFill="1" applyBorder="1" applyAlignment="1">
      <alignment horizontal="center" vertical="center" wrapText="1"/>
    </xf>
    <xf numFmtId="3" fontId="4" fillId="25" borderId="11" xfId="97" applyNumberFormat="1" applyFont="1" applyFill="1" applyBorder="1" applyAlignment="1">
      <alignment horizontal="center" vertical="center"/>
    </xf>
    <xf numFmtId="0" fontId="34" fillId="0" borderId="0" xfId="89" applyAlignment="1" applyProtection="1">
      <alignment horizontal="left"/>
    </xf>
    <xf numFmtId="0" fontId="39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0" fontId="3" fillId="24" borderId="22" xfId="97" applyFont="1" applyFill="1" applyBorder="1" applyAlignment="1">
      <alignment horizontal="center" vertical="center"/>
    </xf>
    <xf numFmtId="0" fontId="3" fillId="24" borderId="17" xfId="97" applyFont="1" applyFill="1" applyBorder="1" applyAlignment="1">
      <alignment horizontal="center" vertical="center"/>
    </xf>
    <xf numFmtId="0" fontId="3" fillId="24" borderId="19" xfId="97" applyFont="1" applyFill="1" applyBorder="1" applyAlignment="1">
      <alignment horizontal="center" vertical="center"/>
    </xf>
    <xf numFmtId="0" fontId="3" fillId="24" borderId="0" xfId="97" applyFont="1" applyFill="1" applyBorder="1" applyAlignment="1">
      <alignment horizontal="center" vertical="center"/>
    </xf>
    <xf numFmtId="0" fontId="4" fillId="25" borderId="0" xfId="97" applyFont="1" applyFill="1" applyBorder="1" applyAlignment="1">
      <alignment horizontal="center" vertical="center" wrapText="1"/>
    </xf>
    <xf numFmtId="0" fontId="4" fillId="25" borderId="21" xfId="97" applyFont="1" applyFill="1" applyBorder="1" applyAlignment="1">
      <alignment horizontal="center" vertical="center" wrapText="1"/>
    </xf>
    <xf numFmtId="0" fontId="4" fillId="25" borderId="14" xfId="97" applyFont="1" applyFill="1" applyBorder="1" applyAlignment="1">
      <alignment horizontal="center"/>
    </xf>
    <xf numFmtId="0" fontId="4" fillId="25" borderId="18" xfId="97" applyFont="1" applyFill="1" applyBorder="1" applyAlignment="1">
      <alignment horizontal="center"/>
    </xf>
    <xf numFmtId="0" fontId="4" fillId="25" borderId="13" xfId="97" applyFont="1" applyFill="1" applyBorder="1" applyAlignment="1">
      <alignment horizontal="center"/>
    </xf>
    <xf numFmtId="0" fontId="4" fillId="25" borderId="14" xfId="97" applyFont="1" applyFill="1" applyBorder="1" applyAlignment="1">
      <alignment horizontal="center" vertical="center" wrapText="1"/>
    </xf>
    <xf numFmtId="0" fontId="4" fillId="25" borderId="18" xfId="97" applyFont="1" applyFill="1" applyBorder="1" applyAlignment="1">
      <alignment horizontal="center" vertical="center" wrapText="1"/>
    </xf>
    <xf numFmtId="0" fontId="4" fillId="25" borderId="13" xfId="97" applyFont="1" applyFill="1" applyBorder="1" applyAlignment="1">
      <alignment horizontal="center" vertical="center" wrapText="1"/>
    </xf>
    <xf numFmtId="0" fontId="4" fillId="25" borderId="15" xfId="97" applyFont="1" applyFill="1" applyBorder="1" applyAlignment="1">
      <alignment horizontal="center" vertical="center" wrapText="1"/>
    </xf>
    <xf numFmtId="0" fontId="4" fillId="25" borderId="23" xfId="97" applyFont="1" applyFill="1" applyBorder="1" applyAlignment="1">
      <alignment horizontal="center" vertical="center" wrapText="1"/>
    </xf>
    <xf numFmtId="0" fontId="4" fillId="25" borderId="20" xfId="97" applyFont="1" applyFill="1" applyBorder="1" applyAlignment="1">
      <alignment horizontal="center" vertical="center" wrapText="1"/>
    </xf>
    <xf numFmtId="0" fontId="4" fillId="25" borderId="16" xfId="97" applyFont="1" applyFill="1" applyBorder="1" applyAlignment="1">
      <alignment horizontal="center" vertical="center" wrapText="1"/>
    </xf>
    <xf numFmtId="0" fontId="4" fillId="25" borderId="11" xfId="97" applyFont="1" applyFill="1" applyBorder="1" applyAlignment="1">
      <alignment horizontal="center" vertical="center" wrapText="1"/>
    </xf>
    <xf numFmtId="0" fontId="4" fillId="25" borderId="11" xfId="97" applyFont="1" applyFill="1" applyBorder="1" applyAlignment="1">
      <alignment horizontal="center"/>
    </xf>
    <xf numFmtId="0" fontId="4" fillId="26" borderId="11" xfId="97" applyFont="1" applyFill="1" applyBorder="1" applyAlignment="1">
      <alignment horizontal="center" vertical="center"/>
    </xf>
    <xf numFmtId="0" fontId="3" fillId="24" borderId="0" xfId="97" applyFont="1" applyFill="1" applyAlignment="1">
      <alignment horizontal="center" vertical="center" wrapText="1"/>
    </xf>
    <xf numFmtId="0" fontId="3" fillId="24" borderId="21" xfId="97" applyFont="1" applyFill="1" applyBorder="1" applyAlignment="1">
      <alignment horizontal="center" vertical="center" wrapText="1"/>
    </xf>
    <xf numFmtId="0" fontId="3" fillId="24" borderId="0" xfId="97" applyFont="1" applyFill="1" applyAlignment="1">
      <alignment horizontal="center"/>
    </xf>
    <xf numFmtId="0" fontId="3" fillId="24" borderId="21" xfId="97" applyFont="1" applyFill="1" applyBorder="1" applyAlignment="1">
      <alignment horizontal="center"/>
    </xf>
    <xf numFmtId="3" fontId="4" fillId="25" borderId="12" xfId="97" applyNumberFormat="1" applyFont="1" applyFill="1" applyBorder="1" applyAlignment="1">
      <alignment horizontal="center" vertical="center"/>
    </xf>
    <xf numFmtId="3" fontId="4" fillId="25" borderId="17" xfId="97" applyNumberFormat="1" applyFont="1" applyFill="1" applyBorder="1" applyAlignment="1">
      <alignment horizontal="center" vertical="center"/>
    </xf>
    <xf numFmtId="3" fontId="4" fillId="25" borderId="25" xfId="97" applyNumberFormat="1" applyFont="1" applyFill="1" applyBorder="1" applyAlignment="1">
      <alignment horizontal="center" vertical="center"/>
    </xf>
    <xf numFmtId="3" fontId="5" fillId="25" borderId="14" xfId="97" applyNumberFormat="1" applyFont="1" applyFill="1" applyBorder="1" applyAlignment="1">
      <alignment horizontal="center" vertical="center"/>
    </xf>
    <xf numFmtId="3" fontId="5" fillId="25" borderId="18" xfId="97" applyNumberFormat="1" applyFont="1" applyFill="1" applyBorder="1" applyAlignment="1">
      <alignment horizontal="center" vertical="center"/>
    </xf>
    <xf numFmtId="3" fontId="5" fillId="25" borderId="13" xfId="97" applyNumberFormat="1" applyFont="1" applyFill="1" applyBorder="1" applyAlignment="1">
      <alignment horizontal="center" vertical="center"/>
    </xf>
    <xf numFmtId="3" fontId="4" fillId="25" borderId="14" xfId="97" applyNumberFormat="1" applyFont="1" applyFill="1" applyBorder="1" applyAlignment="1">
      <alignment horizontal="center" vertical="center"/>
    </xf>
    <xf numFmtId="3" fontId="4" fillId="25" borderId="13" xfId="97" applyNumberFormat="1" applyFont="1" applyFill="1" applyBorder="1" applyAlignment="1">
      <alignment horizontal="center" vertical="center"/>
    </xf>
    <xf numFmtId="0" fontId="4" fillId="25" borderId="24" xfId="97" applyFont="1" applyFill="1" applyBorder="1" applyAlignment="1">
      <alignment horizontal="center" vertical="center" wrapText="1"/>
    </xf>
    <xf numFmtId="0" fontId="4" fillId="25" borderId="12" xfId="97" applyFont="1" applyFill="1" applyBorder="1" applyAlignment="1">
      <alignment horizontal="center" vertical="center" wrapText="1"/>
    </xf>
    <xf numFmtId="0" fontId="4" fillId="25" borderId="25" xfId="97" applyFont="1" applyFill="1" applyBorder="1" applyAlignment="1">
      <alignment horizontal="center" vertical="center" wrapText="1"/>
    </xf>
    <xf numFmtId="3" fontId="4" fillId="25" borderId="11" xfId="97" applyNumberFormat="1" applyFont="1" applyFill="1" applyBorder="1" applyAlignment="1">
      <alignment horizontal="center" vertical="center"/>
    </xf>
    <xf numFmtId="3" fontId="5" fillId="25" borderId="11" xfId="97" applyNumberFormat="1" applyFont="1" applyFill="1" applyBorder="1" applyAlignment="1">
      <alignment horizontal="center" vertical="center"/>
    </xf>
    <xf numFmtId="0" fontId="9" fillId="24" borderId="0" xfId="97" applyFont="1" applyFill="1" applyBorder="1" applyAlignment="1">
      <alignment horizontal="center" vertical="center" wrapText="1"/>
    </xf>
    <xf numFmtId="0" fontId="9" fillId="24" borderId="22" xfId="97" applyFont="1" applyFill="1" applyBorder="1" applyAlignment="1">
      <alignment horizontal="center" vertical="center" wrapText="1"/>
    </xf>
    <xf numFmtId="0" fontId="4" fillId="26" borderId="12" xfId="97" applyFont="1" applyFill="1" applyBorder="1" applyAlignment="1">
      <alignment horizontal="center" vertical="center" wrapText="1"/>
    </xf>
    <xf numFmtId="0" fontId="4" fillId="26" borderId="17" xfId="97" applyFont="1" applyFill="1" applyBorder="1" applyAlignment="1">
      <alignment horizontal="center" vertical="center" wrapText="1"/>
    </xf>
    <xf numFmtId="0" fontId="4" fillId="26" borderId="25" xfId="97" applyFont="1" applyFill="1" applyBorder="1" applyAlignment="1">
      <alignment horizontal="center" vertical="center" wrapText="1"/>
    </xf>
    <xf numFmtId="0" fontId="2" fillId="24" borderId="0" xfId="97" applyFont="1" applyFill="1" applyAlignment="1"/>
  </cellXfs>
  <cellStyles count="274">
    <cellStyle name="20% - Èmfasi1" xfId="1"/>
    <cellStyle name="20% - Èmfasi1 2" xfId="2"/>
    <cellStyle name="20% - Èmfasi2" xfId="3"/>
    <cellStyle name="20% - Èmfasi2 2" xfId="4"/>
    <cellStyle name="20% - Èmfasi3" xfId="5"/>
    <cellStyle name="20% - Èmfasi3 2" xfId="6"/>
    <cellStyle name="20% - Èmfasi4" xfId="7"/>
    <cellStyle name="20% - Èmfasi4 2" xfId="8"/>
    <cellStyle name="20% - Èmfasi5" xfId="9"/>
    <cellStyle name="20% - Èmfasi5 2" xfId="10"/>
    <cellStyle name="20% - Èmfasi6" xfId="11"/>
    <cellStyle name="20% - Èmfasi6 2" xfId="12"/>
    <cellStyle name="20% - Énfasis1 2" xfId="13"/>
    <cellStyle name="20% - Énfasis2 2" xfId="14"/>
    <cellStyle name="20% - Énfasis3 2" xfId="15"/>
    <cellStyle name="20% - Énfasis4 2" xfId="16"/>
    <cellStyle name="20% - Énfasis5 2" xfId="17"/>
    <cellStyle name="20% - Énfasis6 2" xfId="18"/>
    <cellStyle name="40% - Èmfasi1" xfId="19"/>
    <cellStyle name="40% - Èmfasi1 2" xfId="20"/>
    <cellStyle name="40% - Èmfasi2" xfId="21"/>
    <cellStyle name="40% - Èmfasi2 2" xfId="22"/>
    <cellStyle name="40% - Èmfasi3" xfId="23"/>
    <cellStyle name="40% - Èmfasi3 2" xfId="24"/>
    <cellStyle name="40% - Èmfasi4" xfId="25"/>
    <cellStyle name="40% - Èmfasi4 2" xfId="26"/>
    <cellStyle name="40% - Èmfasi5" xfId="27"/>
    <cellStyle name="40% - Èmfasi5 2" xfId="28"/>
    <cellStyle name="40% - Èmfasi6" xfId="29"/>
    <cellStyle name="40% - Èmfasi6 2" xfId="30"/>
    <cellStyle name="40% - Énfasis1 2" xfId="31"/>
    <cellStyle name="40% - Énfasis2 2" xfId="32"/>
    <cellStyle name="40% - Énfasis3 2" xfId="33"/>
    <cellStyle name="40% - Énfasis4 2" xfId="34"/>
    <cellStyle name="40% - Énfasis5 2" xfId="35"/>
    <cellStyle name="40% - Énfasis6 2" xfId="36"/>
    <cellStyle name="60% - Èmfasi1" xfId="37"/>
    <cellStyle name="60% - Èmfasi1 2" xfId="38"/>
    <cellStyle name="60% - Èmfasi2" xfId="39"/>
    <cellStyle name="60% - Èmfasi2 2" xfId="40"/>
    <cellStyle name="60% - Èmfasi3" xfId="41"/>
    <cellStyle name="60% - Èmfasi3 2" xfId="42"/>
    <cellStyle name="60% - Èmfasi4" xfId="43"/>
    <cellStyle name="60% - Èmfasi4 2" xfId="44"/>
    <cellStyle name="60% - Èmfasi5" xfId="45"/>
    <cellStyle name="60% - Èmfasi5 2" xfId="46"/>
    <cellStyle name="60% - Èmfasi6" xfId="47"/>
    <cellStyle name="60% - Èmfasi6 2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Bé" xfId="55"/>
    <cellStyle name="Bé 2" xfId="56"/>
    <cellStyle name="Buena 2" xfId="57"/>
    <cellStyle name="Càlcul" xfId="58"/>
    <cellStyle name="Càlcul 2" xfId="59"/>
    <cellStyle name="Cálculo 2" xfId="60"/>
    <cellStyle name="Cel·la de comprovació" xfId="61"/>
    <cellStyle name="Cel·la de comprovació 2" xfId="62"/>
    <cellStyle name="Cel·la enllaçada" xfId="63"/>
    <cellStyle name="Cel·la enllaçada 2" xfId="64"/>
    <cellStyle name="Celda de comprobación 2" xfId="65"/>
    <cellStyle name="Celda vinculada 2" xfId="66"/>
    <cellStyle name="Èmfasi1" xfId="67"/>
    <cellStyle name="Èmfasi1 2" xfId="68"/>
    <cellStyle name="Èmfasi2" xfId="69"/>
    <cellStyle name="Èmfasi2 2" xfId="70"/>
    <cellStyle name="Èmfasi3" xfId="71"/>
    <cellStyle name="Èmfasi3 2" xfId="72"/>
    <cellStyle name="Èmfasi4" xfId="73"/>
    <cellStyle name="Èmfasi4 2" xfId="74"/>
    <cellStyle name="Èmfasi5" xfId="75"/>
    <cellStyle name="Èmfasi5 2" xfId="76"/>
    <cellStyle name="Èmfasi6" xfId="77"/>
    <cellStyle name="Èmfasi6 2" xfId="78"/>
    <cellStyle name="Encabezado 4 2" xfId="79"/>
    <cellStyle name="Énfasis1 2" xfId="80"/>
    <cellStyle name="Énfasis2 2" xfId="81"/>
    <cellStyle name="Énfasis3 2" xfId="82"/>
    <cellStyle name="Énfasis4 2" xfId="83"/>
    <cellStyle name="Énfasis5 2" xfId="84"/>
    <cellStyle name="Énfasis6 2" xfId="85"/>
    <cellStyle name="Entrada 2" xfId="86"/>
    <cellStyle name="Euro" xfId="87"/>
    <cellStyle name="Euro 2" xfId="88"/>
    <cellStyle name="Hipervínculo" xfId="89" builtinId="8"/>
    <cellStyle name="Incorrecte" xfId="90"/>
    <cellStyle name="Incorrecte 2" xfId="91"/>
    <cellStyle name="Incorrecto 2" xfId="92"/>
    <cellStyle name="Millares 2" xfId="93"/>
    <cellStyle name="Millares 2 2" xfId="94"/>
    <cellStyle name="Millares 3" xfId="95"/>
    <cellStyle name="Neutral 2" xfId="96"/>
    <cellStyle name="Normal" xfId="0" builtinId="0"/>
    <cellStyle name="Normal 10" xfId="160"/>
    <cellStyle name="Normal 11" xfId="272"/>
    <cellStyle name="Normal 2" xfId="97"/>
    <cellStyle name="Normal 2 10" xfId="273"/>
    <cellStyle name="Normal 2 2" xfId="98"/>
    <cellStyle name="Normal 2 2 2" xfId="99"/>
    <cellStyle name="Normal 2 2 2 2" xfId="177"/>
    <cellStyle name="Normal 2 2 2 2 2" xfId="200"/>
    <cellStyle name="Normal 2 2 2 2 2 2" xfId="212"/>
    <cellStyle name="Normal 2 2 2 2 3" xfId="213"/>
    <cellStyle name="Normal 2 2 2 2 4" xfId="211"/>
    <cellStyle name="Normal 2 2 2 3" xfId="185"/>
    <cellStyle name="Normal 2 2 2 3 2" xfId="207"/>
    <cellStyle name="Normal 2 2 2 3 2 2" xfId="215"/>
    <cellStyle name="Normal 2 2 2 3 3" xfId="216"/>
    <cellStyle name="Normal 2 2 2 3 4" xfId="214"/>
    <cellStyle name="Normal 2 2 2 4" xfId="193"/>
    <cellStyle name="Normal 2 2 2 4 2" xfId="217"/>
    <cellStyle name="Normal 2 2 2 5" xfId="218"/>
    <cellStyle name="Normal 2 2 2 6" xfId="210"/>
    <cellStyle name="Normal 2 2 2 7" xfId="168"/>
    <cellStyle name="Normal 2 2 3" xfId="100"/>
    <cellStyle name="Normal 2 2 3 2" xfId="202"/>
    <cellStyle name="Normal 2 2 3 2 2" xfId="220"/>
    <cellStyle name="Normal 2 2 3 3" xfId="221"/>
    <cellStyle name="Normal 2 2 3 4" xfId="219"/>
    <cellStyle name="Normal 2 2 3 5" xfId="179"/>
    <cellStyle name="Normal 2 2 4" xfId="159"/>
    <cellStyle name="Normal 2 2 4 2" xfId="199"/>
    <cellStyle name="Normal 2 2 4 2 2" xfId="223"/>
    <cellStyle name="Normal 2 2 4 3" xfId="224"/>
    <cellStyle name="Normal 2 2 4 4" xfId="222"/>
    <cellStyle name="Normal 2 2 4 5" xfId="174"/>
    <cellStyle name="Normal 2 2 5" xfId="190"/>
    <cellStyle name="Normal 2 2 5 2" xfId="225"/>
    <cellStyle name="Normal 2 2 6" xfId="226"/>
    <cellStyle name="Normal 2 2 7" xfId="209"/>
    <cellStyle name="Normal 2 2 8" xfId="165"/>
    <cellStyle name="Normal 2 3" xfId="101"/>
    <cellStyle name="Normal 2 3 2" xfId="102"/>
    <cellStyle name="Normal 2 3 2 2" xfId="195"/>
    <cellStyle name="Normal 2 3 2 2 2" xfId="229"/>
    <cellStyle name="Normal 2 3 2 3" xfId="103"/>
    <cellStyle name="Normal 2 3 2 3 2" xfId="230"/>
    <cellStyle name="Normal 2 3 2 4" xfId="228"/>
    <cellStyle name="Normal 2 3 2 5" xfId="170"/>
    <cellStyle name="Normal 2 3 3" xfId="104"/>
    <cellStyle name="Normal 2 3 3 2" xfId="205"/>
    <cellStyle name="Normal 2 3 3 2 2" xfId="232"/>
    <cellStyle name="Normal 2 3 3 3" xfId="233"/>
    <cellStyle name="Normal 2 3 3 4" xfId="231"/>
    <cellStyle name="Normal 2 3 3 5" xfId="183"/>
    <cellStyle name="Normal 2 3 4" xfId="191"/>
    <cellStyle name="Normal 2 3 4 2" xfId="234"/>
    <cellStyle name="Normal 2 3 5" xfId="235"/>
    <cellStyle name="Normal 2 3 6" xfId="227"/>
    <cellStyle name="Normal 2 3 7" xfId="166"/>
    <cellStyle name="Normal 2 4" xfId="105"/>
    <cellStyle name="Normal 2 4 2" xfId="201"/>
    <cellStyle name="Normal 2 4 2 2" xfId="237"/>
    <cellStyle name="Normal 2 4 3" xfId="238"/>
    <cellStyle name="Normal 2 4 4" xfId="236"/>
    <cellStyle name="Normal 2 4 5" xfId="178"/>
    <cellStyle name="Normal 2 5" xfId="106"/>
    <cellStyle name="Normal 2 5 2" xfId="196"/>
    <cellStyle name="Normal 2 5 2 2" xfId="240"/>
    <cellStyle name="Normal 2 5 3" xfId="241"/>
    <cellStyle name="Normal 2 5 4" xfId="239"/>
    <cellStyle name="Normal 2 5 5" xfId="171"/>
    <cellStyle name="Normal 2 6" xfId="187"/>
    <cellStyle name="Normal 2 6 2" xfId="242"/>
    <cellStyle name="Normal 2 7" xfId="243"/>
    <cellStyle name="Normal 2 8" xfId="208"/>
    <cellStyle name="Normal 2 9" xfId="162"/>
    <cellStyle name="Normal 2_Bovino_Cataluña_2011-11-15- enviat MARM Definitiu" xfId="107"/>
    <cellStyle name="Normal 3" xfId="108"/>
    <cellStyle name="Normal 3 2" xfId="109"/>
    <cellStyle name="Normal 3 2 2" xfId="110"/>
    <cellStyle name="Normal 3 2 2 2" xfId="169"/>
    <cellStyle name="Normal 3 2 2 2 2" xfId="194"/>
    <cellStyle name="Normal 3 2 2 2 2 2" xfId="248"/>
    <cellStyle name="Normal 3 2 2 2 3" xfId="249"/>
    <cellStyle name="Normal 3 2 2 2 4" xfId="247"/>
    <cellStyle name="Normal 3 2 2 3" xfId="184"/>
    <cellStyle name="Normal 3 2 2 3 2" xfId="206"/>
    <cellStyle name="Normal 3 2 2 3 2 2" xfId="251"/>
    <cellStyle name="Normal 3 2 2 3 3" xfId="252"/>
    <cellStyle name="Normal 3 2 2 3 4" xfId="250"/>
    <cellStyle name="Normal 3 2 2 4" xfId="192"/>
    <cellStyle name="Normal 3 2 2 4 2" xfId="253"/>
    <cellStyle name="Normal 3 2 2 5" xfId="254"/>
    <cellStyle name="Normal 3 2 2 6" xfId="246"/>
    <cellStyle name="Normal 3 2 2 7" xfId="167"/>
    <cellStyle name="Normal 3 2 3" xfId="153"/>
    <cellStyle name="Normal 3 2 3 2" xfId="204"/>
    <cellStyle name="Normal 3 2 3 2 2" xfId="256"/>
    <cellStyle name="Normal 3 2 3 3" xfId="257"/>
    <cellStyle name="Normal 3 2 3 4" xfId="255"/>
    <cellStyle name="Normal 3 2 3 5" xfId="181"/>
    <cellStyle name="Normal 3 2 4" xfId="173"/>
    <cellStyle name="Normal 3 2 4 2" xfId="198"/>
    <cellStyle name="Normal 3 2 4 2 2" xfId="259"/>
    <cellStyle name="Normal 3 2 4 3" xfId="260"/>
    <cellStyle name="Normal 3 2 4 4" xfId="258"/>
    <cellStyle name="Normal 3 2 5" xfId="189"/>
    <cellStyle name="Normal 3 2 5 2" xfId="261"/>
    <cellStyle name="Normal 3 2 6" xfId="262"/>
    <cellStyle name="Normal 3 2 7" xfId="245"/>
    <cellStyle name="Normal 3 2 8" xfId="164"/>
    <cellStyle name="Normal 3 3" xfId="180"/>
    <cellStyle name="Normal 3 3 2" xfId="203"/>
    <cellStyle name="Normal 3 3 2 2" xfId="264"/>
    <cellStyle name="Normal 3 3 3" xfId="265"/>
    <cellStyle name="Normal 3 3 4" xfId="263"/>
    <cellStyle name="Normal 3 4" xfId="172"/>
    <cellStyle name="Normal 3 4 2" xfId="197"/>
    <cellStyle name="Normal 3 4 2 2" xfId="267"/>
    <cellStyle name="Normal 3 4 3" xfId="268"/>
    <cellStyle name="Normal 3 4 4" xfId="266"/>
    <cellStyle name="Normal 3 5" xfId="188"/>
    <cellStyle name="Normal 3 5 2" xfId="269"/>
    <cellStyle name="Normal 3 6" xfId="270"/>
    <cellStyle name="Normal 3 7" xfId="244"/>
    <cellStyle name="Normal 3 8" xfId="163"/>
    <cellStyle name="Normal 4" xfId="111"/>
    <cellStyle name="Normal 4 2" xfId="112"/>
    <cellStyle name="Normal 4 2 2" xfId="113"/>
    <cellStyle name="Normal 4 2 2 2" xfId="176"/>
    <cellStyle name="Normal 4 3" xfId="114"/>
    <cellStyle name="Normal 4 3 2" xfId="186"/>
    <cellStyle name="Normal 4 3 3" xfId="182"/>
    <cellStyle name="Normal 5" xfId="115"/>
    <cellStyle name="Normal 5 2" xfId="154"/>
    <cellStyle name="Normal 5 3" xfId="161"/>
    <cellStyle name="Normal 6" xfId="116"/>
    <cellStyle name="Normal 6 2" xfId="156"/>
    <cellStyle name="Normal 6 3" xfId="155"/>
    <cellStyle name="Normal 7" xfId="117"/>
    <cellStyle name="Normal 7 2" xfId="158"/>
    <cellStyle name="Normal 7 3" xfId="157"/>
    <cellStyle name="Normal 7 4" xfId="271"/>
    <cellStyle name="Normal 8" xfId="152"/>
    <cellStyle name="Normal 9" xfId="151"/>
    <cellStyle name="Nota" xfId="118"/>
    <cellStyle name="Notas 2" xfId="119"/>
    <cellStyle name="pepe" xfId="120"/>
    <cellStyle name="Percentatge 2" xfId="121"/>
    <cellStyle name="Percentual_CATALUNYA_bovi1110" xfId="122"/>
    <cellStyle name="Porcentaje 2" xfId="123"/>
    <cellStyle name="Porcentual 2" xfId="124"/>
    <cellStyle name="Porcentual 2 2" xfId="125"/>
    <cellStyle name="Porcentual 3" xfId="126"/>
    <cellStyle name="Porcentual 3 2" xfId="175"/>
    <cellStyle name="Publication1" xfId="127"/>
    <cellStyle name="Resultat" xfId="128"/>
    <cellStyle name="Resultat 2" xfId="129"/>
    <cellStyle name="Salida 2" xfId="130"/>
    <cellStyle name="Text d'advertiment" xfId="131"/>
    <cellStyle name="Text d'advertiment 2" xfId="132"/>
    <cellStyle name="Text explicatiu" xfId="133"/>
    <cellStyle name="Text explicatiu 2" xfId="134"/>
    <cellStyle name="Texto de advertencia 2" xfId="135"/>
    <cellStyle name="Texto explicativo 2" xfId="136"/>
    <cellStyle name="Títol" xfId="137"/>
    <cellStyle name="Títol 1" xfId="138"/>
    <cellStyle name="Títol 1 2" xfId="139"/>
    <cellStyle name="Títol 2" xfId="140"/>
    <cellStyle name="Títol 2 2" xfId="141"/>
    <cellStyle name="Títol 3" xfId="142"/>
    <cellStyle name="Títol 3 2" xfId="143"/>
    <cellStyle name="Títol 4" xfId="144"/>
    <cellStyle name="Títol 4 2" xfId="145"/>
    <cellStyle name="Títol 5" xfId="146"/>
    <cellStyle name="Título 2 2" xfId="147"/>
    <cellStyle name="Título 3 2" xfId="148"/>
    <cellStyle name="Título 4" xfId="149"/>
    <cellStyle name="Total 2" xfId="1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1\internacional\faostat%20ganadero\FAOGANADEROv2.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Mis%20documentos\Aea2000definitivo\AEA2000\EXCEL\Bases\A01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JO\SEGUR\1996\PREPER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roldan/CONFIG~1/Temp/Documents%20and%20Settings/jlopezperez/Escritorio/Documents%20and%20Settings/rcad/Escritorio/Anuario%202004/AEA2003-C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vlopezal\documentos\DOCUMENTOS\ENCUESTAS%20GANADERAS\ENVIOS%20A%20EUROSTAT\ENVIOS%20Y%20MODELOS\2006\ENVIOS%20CENSOS\MEAT_PROVISIONALLivestock1_New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roldan/CONFIG~1/Temp/Ganaderas09/Eurostat/Livestock%20Regional%20Statistic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vlopezal\documentos\DOCUMENTOS\ENCUESTAS%20GANADERAS\Envios%20a%20EUROSTAT\BOVINO\2004\DICIEMBRE\DONN&#201;ES%20PROVISOIRES%20CHEPTEL%20BOVIN.%20DECEMBRE%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vlopezal\documentos\DOCUMENTOS\ENCUESTAS%20GANADERAS\ENVIOS%20A%20EUROSTAT\BOVINO\2006\diciembre\Provisional%20livestock%20statistics%20Spain%20Dec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1\AEA2001-C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roldan/CONFIG~1/Temp/Documents%20and%20Settings/jlopezperez/Escritorio/Mis%20documentos/Anuario/anuario(02)p/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3\Anuario%202001\AEA2000\EXCEL_CAPS\A01cap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395"/>
      <sheetName val="p399"/>
      <sheetName val="p405"/>
      <sheetName val="p410"/>
      <sheetName val="p411"/>
      <sheetName val="p420"/>
      <sheetName val="p425"/>
      <sheetName val="p430"/>
      <sheetName val="p435"/>
      <sheetName val="p440"/>
      <sheetName val="p446"/>
      <sheetName val="p459"/>
      <sheetName val="p462"/>
      <sheetName val="p463"/>
      <sheetName val="p464"/>
      <sheetName val="p472"/>
      <sheetName val="p480"/>
      <sheetName val="p49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  <sheetName val="Bovino1"/>
      <sheetName val="Bovino2"/>
      <sheetName val="envio Eurostat mayo 2012"/>
      <sheetName val="ANI_LSCATTLE_A"/>
    </sheetNames>
    <sheetDataSet>
      <sheetData sheetId="0" refreshError="1">
        <row r="18">
          <cell r="H18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8">
          <cell r="A18" t="str">
            <v>pc0000</v>
          </cell>
          <cell r="B18" t="str">
            <v>Total du cheptel bovin</v>
          </cell>
          <cell r="C18" t="str">
            <v>Cattle total</v>
          </cell>
          <cell r="D18" t="str">
            <v>Rinder insgesamt</v>
          </cell>
          <cell r="E18" t="str">
            <v>Bovini : totale</v>
          </cell>
          <cell r="F18" t="str">
            <v>Bovinos : total</v>
          </cell>
          <cell r="G18" t="str">
            <v>Bovinos, total</v>
          </cell>
          <cell r="H18" t="str">
            <v>Runderen, totaal</v>
          </cell>
          <cell r="I18" t="str">
            <v>Hornkvaeg i alt</v>
          </cell>
          <cell r="J18" t="str">
            <v>Βοοειδή : Αριθμός</v>
          </cell>
          <cell r="K18" t="str">
            <v>Kaikki nautaeläimet</v>
          </cell>
          <cell r="L18" t="str">
            <v>Nötkreatur, totalt</v>
          </cell>
          <cell r="M18" t="str">
            <v>Bydło ogółem</v>
          </cell>
          <cell r="N18" t="str">
            <v>Skot celkem</v>
          </cell>
          <cell r="O18" t="str">
            <v>Szarvasmarha, összesen</v>
          </cell>
          <cell r="P18" t="str">
            <v>Veised, üldarv</v>
          </cell>
          <cell r="Q18" t="str">
            <v>Liellopi, kopā</v>
          </cell>
          <cell r="R18" t="str">
            <v>Galvijai, iš viso</v>
          </cell>
          <cell r="S18" t="str">
            <v>Annimali bovini, total</v>
          </cell>
          <cell r="T18" t="str">
            <v>Hovädzí dobytok, spolu</v>
          </cell>
          <cell r="U18" t="str">
            <v>Govedo, skupaj</v>
          </cell>
          <cell r="V18" t="str">
            <v>общо едър</v>
          </cell>
          <cell r="W18" t="str">
            <v>Bovine, total</v>
          </cell>
        </row>
        <row r="19">
          <cell r="A19" t="str">
            <v>pc1000</v>
          </cell>
          <cell r="B19" t="str">
            <v>Bovins de moins d'un an</v>
          </cell>
          <cell r="C19" t="str">
            <v>Bovines less than 1 year old</v>
          </cell>
          <cell r="D19" t="str">
            <v>Rinder von weniger als 1 Jahr</v>
          </cell>
          <cell r="E19" t="str">
            <v xml:space="preserve">A. Bovini di meno di un anno: </v>
          </cell>
          <cell r="F19" t="str">
            <v xml:space="preserve">A. Bovinos de menos de un año: </v>
          </cell>
          <cell r="G19" t="str">
            <v>A. Bovinos de menos de 1 ano</v>
          </cell>
          <cell r="H19" t="str">
            <v xml:space="preserve">A. Runderen jonger dan een jaar: </v>
          </cell>
          <cell r="I19" t="str">
            <v xml:space="preserve">A. Hornkvaeg paa under 1 aar: </v>
          </cell>
          <cell r="J19" t="str">
            <v>Α. Βοοειδή ηλικίας κάτω του ενός έτους:</v>
          </cell>
          <cell r="K19" t="str">
            <v>A. Alle vuoden ikäiset nautaeläimet:</v>
          </cell>
          <cell r="L19" t="str">
            <v>A. Nötkreatur, yngre än 1 år:</v>
          </cell>
          <cell r="M19" t="str">
            <v>Bydło poniżej 1 roku życia</v>
          </cell>
          <cell r="N19" t="str">
            <v>A. skot mladší než 1 rok:</v>
          </cell>
          <cell r="O19" t="str">
            <v>A. 1 évesnél fiatalabb szarvasmarha:</v>
          </cell>
          <cell r="P19" t="str">
            <v>A. Alla aastased veised:</v>
          </cell>
          <cell r="Q19" t="str">
            <v>A. Liellopi, kas jaunāki par 1 gadu:</v>
          </cell>
          <cell r="R19" t="str">
            <v>A. Jaunesni nei 1 metų galvijai:</v>
          </cell>
          <cell r="S19" t="str">
            <v xml:space="preserve">A. annimali bovini ta’ inqas minn sena: </v>
          </cell>
          <cell r="T19" t="str">
            <v>A. hovädzí dobytok do 1 roka veku:</v>
          </cell>
          <cell r="U19" t="str">
            <v>A. Govedo, mlajše od 1 leta:</v>
          </cell>
          <cell r="V19" t="str">
            <v>А. едър рогат добитък на възраст под една година:</v>
          </cell>
          <cell r="W19" t="str">
            <v>A. Bovine de sub un an:</v>
          </cell>
        </row>
        <row r="20">
          <cell r="A20" t="str">
            <v>pc1100</v>
          </cell>
          <cell r="B20" t="str">
            <v>Veaux de boucherie</v>
          </cell>
          <cell r="C20" t="str">
            <v>Calves for slaughter</v>
          </cell>
          <cell r="D20" t="str">
            <v xml:space="preserve"> Kälber zum Schlachten</v>
          </cell>
          <cell r="E20" t="str">
            <v xml:space="preserve">a) vitelli destinati alla macellazione; </v>
          </cell>
          <cell r="F20" t="str">
            <v xml:space="preserve">a) terneros de abasto; </v>
          </cell>
          <cell r="G20" t="str">
            <v>a) vitelos de carne</v>
          </cell>
          <cell r="H20" t="str">
            <v xml:space="preserve">a) vleeskalveren; </v>
          </cell>
          <cell r="I20" t="str">
            <v>a) slagtekalve</v>
          </cell>
          <cell r="J20" t="str">
            <v>α) μόσχοι που προορίζονται για σφαγή-</v>
          </cell>
          <cell r="K20" t="str">
            <v xml:space="preserve">a) teurasvasikat; </v>
          </cell>
          <cell r="L20" t="str">
            <v>a) Kalvar för slakt.</v>
          </cell>
          <cell r="M20" t="str">
            <v>a) cieleta na ubój</v>
          </cell>
          <cell r="N20" t="str">
            <v>a) jatečná telata;</v>
          </cell>
          <cell r="O20" t="str">
            <v>a) vágásra szánt állatok;</v>
          </cell>
          <cell r="P20" t="str">
            <v>a) tapavasikad;</v>
          </cell>
          <cell r="Q20" t="str">
            <v>a) kaujamie teļi;</v>
          </cell>
          <cell r="R20" t="str">
            <v>a) skerstini veršeliai;</v>
          </cell>
          <cell r="S20" t="str">
            <v>(a) għoġġiela għall-qatla;</v>
          </cell>
          <cell r="T20" t="str">
            <v>a) jatočné teľce</v>
          </cell>
          <cell r="U20" t="str">
            <v>a) teleta za zakol</v>
          </cell>
          <cell r="V20" t="str">
            <v>а) телета за клане;</v>
          </cell>
          <cell r="W20" t="str">
            <v>(a) viţei pentru sacrificare;</v>
          </cell>
        </row>
        <row r="21">
          <cell r="A21" t="str">
            <v>pc1200</v>
          </cell>
          <cell r="B21" t="str">
            <v>Autres veaux</v>
          </cell>
          <cell r="C21" t="str">
            <v>Other calves</v>
          </cell>
          <cell r="D21" t="str">
            <v xml:space="preserve"> andere Kälber</v>
          </cell>
          <cell r="E21" t="str">
            <v xml:space="preserve">b) altri; </v>
          </cell>
          <cell r="F21" t="str">
            <v xml:space="preserve">b) los demás: </v>
          </cell>
          <cell r="G21" t="str">
            <v xml:space="preserve">b) outros: </v>
          </cell>
          <cell r="H21" t="str">
            <v xml:space="preserve">b) andere: </v>
          </cell>
          <cell r="I21" t="str">
            <v xml:space="preserve">b) andre: </v>
          </cell>
          <cell r="J21" t="str">
            <v>β) άλλα:</v>
          </cell>
          <cell r="K21" t="str">
            <v>b) muut:</v>
          </cell>
          <cell r="L21" t="str">
            <v>b) Övriga.</v>
          </cell>
          <cell r="M21" t="str">
            <v xml:space="preserve">b) pozostałe cielęta </v>
          </cell>
          <cell r="N21" t="str">
            <v>b) ostatní:</v>
          </cell>
          <cell r="O21" t="str">
            <v>b) egyéb:</v>
          </cell>
          <cell r="P21" t="str">
            <v>b) muud:</v>
          </cell>
          <cell r="Q21" t="str">
            <v>b) citi:</v>
          </cell>
          <cell r="R21" t="str">
            <v>b) kiti:</v>
          </cell>
          <cell r="S21" t="str">
            <v xml:space="preserve">(b) oħrajn: </v>
          </cell>
          <cell r="T21" t="str">
            <v>b) ostatné:</v>
          </cell>
          <cell r="U21" t="str">
            <v>b) drugo:</v>
          </cell>
          <cell r="V21" t="str">
            <v>б) други;</v>
          </cell>
          <cell r="W21" t="str">
            <v>(b)  altele:</v>
          </cell>
        </row>
        <row r="22">
          <cell r="A22" t="str">
            <v>pc1210</v>
          </cell>
          <cell r="B22" t="str">
            <v>Mâles</v>
          </cell>
          <cell r="C22" t="str">
            <v>Male</v>
          </cell>
          <cell r="D22" t="str">
            <v xml:space="preserve"> männlich</v>
          </cell>
          <cell r="E22" t="str">
            <v xml:space="preserve">ba) maschi; </v>
          </cell>
          <cell r="F22" t="str">
            <v xml:space="preserve">ba) machos; </v>
          </cell>
          <cell r="G22" t="str">
            <v>ba) machos</v>
          </cell>
          <cell r="H22" t="str">
            <v xml:space="preserve">ba)mannelijke; </v>
          </cell>
          <cell r="I22" t="str">
            <v>ba) handyr</v>
          </cell>
          <cell r="J22" t="str">
            <v>βα) αρσενικά-</v>
          </cell>
          <cell r="K22" t="str">
            <v xml:space="preserve">ba) sonnivasikat; </v>
          </cell>
          <cell r="L22" t="str">
            <v>ba) handjur.</v>
          </cell>
          <cell r="M22" t="str">
            <v>ba) byczki</v>
          </cell>
          <cell r="N22" t="str">
            <v>ba) býci;</v>
          </cell>
          <cell r="O22" t="str">
            <v>ba) bika;</v>
          </cell>
          <cell r="P22" t="str">
            <v>ba) pullvasikad;</v>
          </cell>
          <cell r="Q22" t="str">
            <v>ba) jaunlopi - tēviņi;</v>
          </cell>
          <cell r="R22" t="str">
            <v>ba) patinai;</v>
          </cell>
          <cell r="S22" t="str">
            <v>(ba) maskili;</v>
          </cell>
          <cell r="T22" t="str">
            <v>ba) býčky;</v>
          </cell>
          <cell r="U22" t="str">
            <v>ba) samci</v>
          </cell>
          <cell r="V22" t="str">
            <v>ба) мъжки;</v>
          </cell>
          <cell r="W22" t="str">
            <v>(ba) masculi;</v>
          </cell>
        </row>
        <row r="23">
          <cell r="A23" t="str">
            <v>pc1220</v>
          </cell>
          <cell r="B23" t="str">
            <v>Femelles</v>
          </cell>
          <cell r="C23" t="str">
            <v>Female</v>
          </cell>
          <cell r="D23" t="str">
            <v xml:space="preserve"> weiblich</v>
          </cell>
          <cell r="E23" t="str">
            <v xml:space="preserve">bb) femmine. </v>
          </cell>
          <cell r="F23" t="str">
            <v xml:space="preserve">bb) hembras. </v>
          </cell>
          <cell r="G23" t="str">
            <v>bb) fêmeas</v>
          </cell>
          <cell r="H23" t="str">
            <v xml:space="preserve">bb)vrouwelijke; </v>
          </cell>
          <cell r="I23" t="str">
            <v xml:space="preserve">bb) hundyr. </v>
          </cell>
          <cell r="J23" t="str">
            <v>ββ) θηλυκά-</v>
          </cell>
          <cell r="K23" t="str">
            <v>bb) lehmävasikat.</v>
          </cell>
          <cell r="L23" t="str">
            <v>bb) hondjur.</v>
          </cell>
          <cell r="M23" t="str">
            <v>bb) jałówki</v>
          </cell>
          <cell r="N23" t="str">
            <v>bb) krávy;</v>
          </cell>
          <cell r="O23" t="str">
            <v>bb) üsző;</v>
          </cell>
          <cell r="P23" t="str">
            <v>bb) lehmvasikad.</v>
          </cell>
          <cell r="Q23" t="str">
            <v>bb) jaunlopi - mātītes;</v>
          </cell>
          <cell r="R23" t="str">
            <v>bb) patelės.</v>
          </cell>
          <cell r="S23" t="str">
            <v>(bb) femminili;</v>
          </cell>
          <cell r="T23" t="str">
            <v>bb) jalovičky;</v>
          </cell>
          <cell r="U23" t="str">
            <v>bb) samice</v>
          </cell>
          <cell r="V23" t="str">
            <v>бб) женски;</v>
          </cell>
          <cell r="W23" t="str">
            <v>(bb) femele.</v>
          </cell>
        </row>
        <row r="24">
          <cell r="A24" t="str">
            <v>pc2000</v>
          </cell>
          <cell r="B24" t="str">
            <v>Bovins de 1 an à moins de 2 ans</v>
          </cell>
          <cell r="C24" t="str">
            <v>Bovines aged between 1 and 2</v>
          </cell>
          <cell r="D24" t="str">
            <v>Rinder von 1 bis unter 2 Jahren</v>
          </cell>
          <cell r="E24" t="str">
            <v xml:space="preserve">B. Bovini di età compresa tra 1 e 2 anni: </v>
          </cell>
          <cell r="F24" t="str">
            <v xml:space="preserve">B. Bovinos de un año a menos de dos años: </v>
          </cell>
          <cell r="G24" t="str">
            <v>B. Bovinos de 1 a menos de 2 anos</v>
          </cell>
          <cell r="H24" t="str">
            <v xml:space="preserve">B. Runderen van een tot twee jaar: </v>
          </cell>
          <cell r="I24" t="str">
            <v xml:space="preserve">B. Hornkvaeg paa 1, men under 2 aar: </v>
          </cell>
          <cell r="J24" t="str">
            <v>Β. Βοοειδή ηλικίας ενός έως κάτω των δύο ετών:</v>
          </cell>
          <cell r="K24" t="str">
            <v>B. Nautaeläimet, jotka ovat vähintään yksivuotiaita mutta alle kaksivuotiaita:</v>
          </cell>
          <cell r="L24" t="str">
            <v>B. Nötkreatur mellan 1 och 2 år</v>
          </cell>
          <cell r="M24" t="str">
            <v>Bydło od 1 do 2  roku życia</v>
          </cell>
          <cell r="N24" t="str">
            <v>B. skot ve stáří nejméně 1 roku, ale mladší než 2 roky:</v>
          </cell>
          <cell r="O24" t="str">
            <v>B. 1 és 2 év közötti korú fiatal szarvasmarha:</v>
          </cell>
          <cell r="P24" t="str">
            <v>B. 1-2aastased veised:</v>
          </cell>
          <cell r="Q24" t="str">
            <v>B. Liellopi vecumā starp 1 un 2 gadiem:</v>
          </cell>
          <cell r="R24" t="str">
            <v>B. 1-2 metų galvijai:</v>
          </cell>
          <cell r="S24" t="str">
            <v xml:space="preserve">B. annimali bovini ta’ bejn sena u sentejn: </v>
          </cell>
          <cell r="T24" t="str">
            <v>B. hovädzí dobytok vo veku medzi prvým a druhým rokom:</v>
          </cell>
          <cell r="U24" t="str">
            <v>B. Govedo med 1. in 2. letom starosti</v>
          </cell>
          <cell r="V24" t="str">
            <v>Б. едър рогат добитък между 1 и 2 години:</v>
          </cell>
          <cell r="W24" t="str">
            <v>B. Bovine între unul şi doi ani:</v>
          </cell>
        </row>
        <row r="25">
          <cell r="A25" t="str">
            <v>pc2100</v>
          </cell>
          <cell r="B25" t="str">
            <v>Mâles</v>
          </cell>
          <cell r="C25" t="str">
            <v>Male</v>
          </cell>
          <cell r="D25" t="str">
            <v>männlich</v>
          </cell>
          <cell r="E25" t="str">
            <v xml:space="preserve">a) maschi; </v>
          </cell>
          <cell r="F25" t="str">
            <v xml:space="preserve">a) machos, </v>
          </cell>
          <cell r="G25" t="str">
            <v>a) machos</v>
          </cell>
          <cell r="H25" t="str">
            <v xml:space="preserve">a) mannelijke; </v>
          </cell>
          <cell r="I25" t="str">
            <v>a) handyr</v>
          </cell>
          <cell r="J25" t="str">
            <v>α) αρσενικά-</v>
          </cell>
          <cell r="K25" t="str">
            <v xml:space="preserve">a) sonnit; </v>
          </cell>
          <cell r="L25" t="str">
            <v>a) handjur</v>
          </cell>
          <cell r="M25" t="str">
            <v>a) byczki</v>
          </cell>
          <cell r="N25" t="str">
            <v>a) býci;</v>
          </cell>
          <cell r="O25" t="str">
            <v>a) bika;</v>
          </cell>
          <cell r="P25" t="str">
            <v>a) pullmullikad;</v>
          </cell>
          <cell r="Q25" t="str">
            <v>a) vīriešu dzimuma;</v>
          </cell>
          <cell r="R25" t="str">
            <v>a) patinai;</v>
          </cell>
          <cell r="S25" t="str">
            <v>(a) maskili;</v>
          </cell>
          <cell r="T25" t="str">
            <v>a) býčky;</v>
          </cell>
          <cell r="U25" t="str">
            <v>a) samci</v>
          </cell>
          <cell r="V25" t="str">
            <v>а) мъжки;</v>
          </cell>
          <cell r="W25" t="str">
            <v>(a) masculi;</v>
          </cell>
        </row>
        <row r="26">
          <cell r="A26" t="str">
            <v>pc2200</v>
          </cell>
          <cell r="B26" t="str">
            <v>Femelles</v>
          </cell>
          <cell r="C26" t="str">
            <v>Female</v>
          </cell>
          <cell r="D26" t="str">
            <v>weiblich</v>
          </cell>
          <cell r="E26" t="str">
            <v xml:space="preserve">b) femmine: </v>
          </cell>
          <cell r="F26" t="str">
            <v xml:space="preserve">b) hembras: </v>
          </cell>
          <cell r="G26" t="str">
            <v xml:space="preserve">b) fêmeas: </v>
          </cell>
          <cell r="H26" t="str">
            <v xml:space="preserve">b) vrouwelijke: </v>
          </cell>
          <cell r="I26" t="str">
            <v xml:space="preserve">b) hundyr: </v>
          </cell>
          <cell r="J26" t="str">
            <v>β) θηλυκά:</v>
          </cell>
          <cell r="K26" t="str">
            <v>b) hiehot:</v>
          </cell>
          <cell r="L26" t="str">
            <v>b) hondjur</v>
          </cell>
          <cell r="M26" t="str">
            <v>b) jałówki</v>
          </cell>
          <cell r="N26" t="str">
            <v>b) krávy;</v>
          </cell>
          <cell r="O26" t="str">
            <v>b) üsző;</v>
          </cell>
          <cell r="P26" t="str">
            <v>b) lehmmullikad:</v>
          </cell>
          <cell r="Q26" t="str">
            <v>b) sieviešu dzimuma:</v>
          </cell>
          <cell r="R26" t="str">
            <v>b) patelės:</v>
          </cell>
          <cell r="S26" t="str">
            <v>(b) femminili;</v>
          </cell>
          <cell r="T26" t="str">
            <v>b) jalovičky;</v>
          </cell>
          <cell r="U26" t="str">
            <v>b) samice:</v>
          </cell>
          <cell r="V26" t="str">
            <v>б) женски;</v>
          </cell>
          <cell r="W26" t="str">
            <v>(b) femele;</v>
          </cell>
        </row>
        <row r="27">
          <cell r="A27" t="str">
            <v>pc2210</v>
          </cell>
          <cell r="B27" t="str">
            <v>Animaux de boucherie</v>
          </cell>
          <cell r="C27" t="str">
            <v>Female for slaughter</v>
          </cell>
          <cell r="D27" t="str">
            <v xml:space="preserve"> zum Schlachten</v>
          </cell>
          <cell r="E27" t="str">
            <v xml:space="preserve">ba) animali destinati alla macellazione; </v>
          </cell>
          <cell r="F27" t="str">
            <v xml:space="preserve">ba) animales de abasto; </v>
          </cell>
          <cell r="G27" t="str">
            <v>ba) animais para abate</v>
          </cell>
          <cell r="H27" t="str">
            <v xml:space="preserve">ba)slachtdieren, </v>
          </cell>
          <cell r="I27" t="str">
            <v>ba) slagtedyr</v>
          </cell>
          <cell r="J27" t="str">
            <v>βα) ζώα που προορίζονται για σφαγή-</v>
          </cell>
          <cell r="K27" t="str">
            <v xml:space="preserve">ba) teuraseläimet; </v>
          </cell>
          <cell r="L27" t="str">
            <v>ba) djur för slakt</v>
          </cell>
          <cell r="M27" t="str">
            <v>ba) jałówki na ubój</v>
          </cell>
          <cell r="N27" t="str">
            <v>ba) jatečná zvířata;</v>
          </cell>
          <cell r="O27" t="str">
            <v>ba) vágásra szánt állatok;</v>
          </cell>
          <cell r="P27" t="str">
            <v>ba) tapaloomad;</v>
          </cell>
          <cell r="Q27" t="str">
            <v>ba) kaujamie lopi;</v>
          </cell>
          <cell r="R27" t="str">
            <v>ba) skerstini gyvuliai;</v>
          </cell>
          <cell r="S27" t="str">
            <v>(ba) annimali għall-qatla;</v>
          </cell>
          <cell r="T27" t="str">
            <v>ba) jatočný dobytok;</v>
          </cell>
          <cell r="U27" t="str">
            <v>(ba) ÿivali za zakol</v>
          </cell>
          <cell r="V27" t="str">
            <v>ба) животни за клане;</v>
          </cell>
          <cell r="W27" t="str">
            <v>(ba) animale pentru sacrificare;</v>
          </cell>
        </row>
        <row r="28">
          <cell r="A28" t="str">
            <v>pc2220</v>
          </cell>
          <cell r="B28" t="str">
            <v>Autres</v>
          </cell>
          <cell r="C28" t="str">
            <v>Other female</v>
          </cell>
          <cell r="D28" t="str">
            <v xml:space="preserve"> andere</v>
          </cell>
          <cell r="E28" t="str">
            <v xml:space="preserve">bb) altri. </v>
          </cell>
          <cell r="F28" t="str">
            <v xml:space="preserve">bb) los demás. </v>
          </cell>
          <cell r="G28" t="str">
            <v>bb) outras</v>
          </cell>
          <cell r="H28" t="str">
            <v xml:space="preserve">bb) andere; </v>
          </cell>
          <cell r="I28" t="str">
            <v xml:space="preserve">bb) andre. </v>
          </cell>
          <cell r="J28" t="str">
            <v>ββ) άλλα-</v>
          </cell>
          <cell r="K28" t="str">
            <v>bb) muut.</v>
          </cell>
          <cell r="L28" t="str">
            <v>bb) övriga.</v>
          </cell>
          <cell r="M28" t="str">
            <v>bb) pozostałe jałówki</v>
          </cell>
          <cell r="N28" t="str">
            <v>bb) ostatní;</v>
          </cell>
          <cell r="O28" t="str">
            <v>bb) egyéb;</v>
          </cell>
          <cell r="P28" t="str">
            <v>bb) muud.</v>
          </cell>
          <cell r="Q28" t="str">
            <v>bb) citi;</v>
          </cell>
          <cell r="R28" t="str">
            <v>bb) kiti.</v>
          </cell>
          <cell r="S28" t="str">
            <v>(bb) oħrajn;</v>
          </cell>
          <cell r="T28" t="str">
            <v>bb) ostatné;</v>
          </cell>
          <cell r="U28" t="str">
            <v>(bb) drugo;</v>
          </cell>
          <cell r="V28" t="str">
            <v>бб) други;</v>
          </cell>
          <cell r="W28" t="str">
            <v>(bb) altele.</v>
          </cell>
        </row>
        <row r="29">
          <cell r="A29" t="str">
            <v>pc3000</v>
          </cell>
          <cell r="B29" t="str">
            <v>Bovins de 2 ans et plus</v>
          </cell>
          <cell r="C29" t="str">
            <v>Bovines of 2 years and over</v>
          </cell>
          <cell r="D29" t="str">
            <v>Rinder von 2 Jahren und daruber</v>
          </cell>
          <cell r="E29" t="str">
            <v xml:space="preserve">C. Bovini di 2 anni e oltre: </v>
          </cell>
          <cell r="F29" t="str">
            <v xml:space="preserve">C. Bovinos de dos años o más: </v>
          </cell>
          <cell r="G29" t="str">
            <v>C. Bovinos de 2 anos e mais</v>
          </cell>
          <cell r="H29" t="str">
            <v xml:space="preserve">C. Runderen van twee jaar en ouder: </v>
          </cell>
          <cell r="I29" t="str">
            <v xml:space="preserve">C. Hornkvaeg paa 2 aar og derover: </v>
          </cell>
          <cell r="J29" t="str">
            <v>Γ. Βοοειδή ηλικίας δύο ετών και άνω:</v>
          </cell>
          <cell r="K29" t="str">
            <v>C. Nautaeläimet, jotka ovat kaksivuotiaita tai sitä vanhempia:</v>
          </cell>
          <cell r="L29" t="str">
            <v>C. Nötkreatur, 2 år och äldre</v>
          </cell>
          <cell r="M29" t="str">
            <v>Bydło 2-letnie i starsze</v>
          </cell>
          <cell r="N29" t="str">
            <v>C. skot ve stáří nejméně dvou let:</v>
          </cell>
          <cell r="O29" t="str">
            <v>C. 2 éves és annál idősebb szarvasmarha:</v>
          </cell>
          <cell r="P29" t="str">
            <v>C. 2aastased ja vanemad veised:</v>
          </cell>
          <cell r="Q29" t="str">
            <v>C. 2 gadus veci un vecāki liellopi:</v>
          </cell>
          <cell r="R29" t="str">
            <v>C. 2 ir daugiau metų galvijai:</v>
          </cell>
          <cell r="S29" t="str">
            <v xml:space="preserve">C. annimali bovini ta’ sentejn jew aktar: </v>
          </cell>
          <cell r="T29" t="str">
            <v>C. hovädzí dobytok vo veku dva roky a viac:</v>
          </cell>
          <cell r="U29" t="str">
            <v>C. Govedo, staro 2 leti ali veÿ</v>
          </cell>
          <cell r="V29" t="str">
            <v>В. едър рогат добитък на 2 и повече години:</v>
          </cell>
          <cell r="W29" t="str">
            <v>C. Bovine de la doi ani în sus:</v>
          </cell>
        </row>
        <row r="30">
          <cell r="A30" t="str">
            <v>pc3100</v>
          </cell>
          <cell r="B30" t="str">
            <v>Mâles</v>
          </cell>
          <cell r="C30" t="str">
            <v>Male</v>
          </cell>
          <cell r="D30" t="str">
            <v>männlich</v>
          </cell>
          <cell r="E30" t="str">
            <v xml:space="preserve">a) maschi; </v>
          </cell>
          <cell r="F30" t="str">
            <v xml:space="preserve">a) machos; </v>
          </cell>
          <cell r="G30" t="str">
            <v>a) machos</v>
          </cell>
          <cell r="H30" t="str">
            <v xml:space="preserve">a) mannelijke; </v>
          </cell>
          <cell r="I30" t="str">
            <v>a) handyr</v>
          </cell>
          <cell r="J30" t="str">
            <v>α) αρσενικά-</v>
          </cell>
          <cell r="K30" t="str">
            <v xml:space="preserve">a) sonnit; </v>
          </cell>
          <cell r="L30" t="str">
            <v>a) handjur</v>
          </cell>
          <cell r="M30" t="str">
            <v>a) buhaje, wolce</v>
          </cell>
          <cell r="N30" t="str">
            <v>a) býci;</v>
          </cell>
          <cell r="O30" t="str">
            <v>a) bika;</v>
          </cell>
          <cell r="P30" t="str">
            <v>a) isasloomad;</v>
          </cell>
          <cell r="Q30" t="str">
            <v>a) vīriešu dzimuma;</v>
          </cell>
          <cell r="R30" t="str">
            <v>a) patinai;</v>
          </cell>
          <cell r="S30" t="str">
            <v>(a) maskili;</v>
          </cell>
          <cell r="T30" t="str">
            <v>a) býky;</v>
          </cell>
          <cell r="U30" t="str">
            <v>a) samci</v>
          </cell>
          <cell r="V30" t="str">
            <v>а) мъжки;</v>
          </cell>
          <cell r="W30" t="str">
            <v>(a) masculi;</v>
          </cell>
        </row>
        <row r="31">
          <cell r="A31" t="str">
            <v>pc3200</v>
          </cell>
          <cell r="B31" t="str">
            <v>Femelles</v>
          </cell>
          <cell r="C31" t="str">
            <v>Female</v>
          </cell>
          <cell r="D31" t="str">
            <v>weiblich</v>
          </cell>
          <cell r="E31" t="str">
            <v xml:space="preserve">b) femmine: </v>
          </cell>
          <cell r="F31" t="str">
            <v xml:space="preserve">b) hembras: </v>
          </cell>
          <cell r="G31" t="str">
            <v xml:space="preserve">b) fêmeas: </v>
          </cell>
          <cell r="H31" t="str">
            <v xml:space="preserve">b) vrouwelijke: </v>
          </cell>
          <cell r="I31" t="str">
            <v xml:space="preserve">b) hundyr: </v>
          </cell>
          <cell r="J31" t="str">
            <v>β) θηλυκά:</v>
          </cell>
          <cell r="K31" t="str">
            <v>b) naaraat:</v>
          </cell>
          <cell r="L31" t="str">
            <v>b) hondjur</v>
          </cell>
          <cell r="M31" t="str">
            <v>b) jałówki i krowy</v>
          </cell>
          <cell r="N31" t="str">
            <v>b) krávy:</v>
          </cell>
          <cell r="O31" t="str">
            <v>b) nőivarú:</v>
          </cell>
          <cell r="P31" t="str">
            <v>b) emasloomad:</v>
          </cell>
          <cell r="Q31" t="str">
            <v>b) sieviešu dzimuma;</v>
          </cell>
          <cell r="R31" t="str">
            <v>b) patelės:</v>
          </cell>
          <cell r="S31" t="str">
            <v xml:space="preserve">(b) femminili: </v>
          </cell>
          <cell r="T31" t="str">
            <v>b) jalovice a kravy:</v>
          </cell>
          <cell r="U31" t="str">
            <v>b) samice:</v>
          </cell>
          <cell r="V31" t="str">
            <v>б) женски;</v>
          </cell>
          <cell r="W31" t="str">
            <v>(b) femele;</v>
          </cell>
        </row>
        <row r="32">
          <cell r="A32" t="str">
            <v>pc3210</v>
          </cell>
          <cell r="B32" t="str">
            <v>Génisses</v>
          </cell>
          <cell r="C32" t="str">
            <v>Heifers</v>
          </cell>
          <cell r="D32" t="str">
            <v xml:space="preserve"> Färsen</v>
          </cell>
          <cell r="E32" t="str">
            <v xml:space="preserve">ba) giovenche: </v>
          </cell>
          <cell r="F32" t="str">
            <v xml:space="preserve">ba) novillas: </v>
          </cell>
          <cell r="G32" t="str">
            <v>ba) novilhas</v>
          </cell>
          <cell r="H32" t="str">
            <v xml:space="preserve">ba) vaarzen: </v>
          </cell>
          <cell r="I32" t="str">
            <v>ba) kvier</v>
          </cell>
          <cell r="J32" t="str">
            <v>βα) δαμαλίδες:</v>
          </cell>
          <cell r="K32" t="str">
            <v>ba) hiehot:</v>
          </cell>
          <cell r="L32" t="str">
            <v>ba) kvigor:</v>
          </cell>
          <cell r="M32" t="str">
            <v>ba) jałówki</v>
          </cell>
          <cell r="N32" t="str">
            <v>ba) jalovice</v>
          </cell>
          <cell r="O32" t="str">
            <v>ba) üsző;</v>
          </cell>
          <cell r="P32" t="str">
            <v>ba) lehmmullikad:</v>
          </cell>
          <cell r="Q32" t="str">
            <v>ba) teles:</v>
          </cell>
          <cell r="R32" t="str">
            <v>ba) telyčios:</v>
          </cell>
          <cell r="S32" t="str">
            <v>(ba) erieħ;</v>
          </cell>
          <cell r="T32" t="str">
            <v>ba) jalovice;</v>
          </cell>
          <cell r="U32" t="str">
            <v>ba) telice</v>
          </cell>
          <cell r="V32" t="str">
            <v>ба) юници;</v>
          </cell>
          <cell r="W32" t="str">
            <v>(ba) juninci:</v>
          </cell>
        </row>
        <row r="33">
          <cell r="A33" t="str">
            <v>pc3211</v>
          </cell>
          <cell r="B33" t="str">
            <v>Génisses de boucherie</v>
          </cell>
          <cell r="C33" t="str">
            <v>Heifers for slaughter</v>
          </cell>
          <cell r="D33" t="str">
            <v xml:space="preserve"> zum Schlachten</v>
          </cell>
          <cell r="E33" t="str">
            <v xml:space="preserve">1) animali destinati alla macellazione; </v>
          </cell>
          <cell r="F33" t="str">
            <v xml:space="preserve">1) animales de abasto; </v>
          </cell>
          <cell r="G33" t="str">
            <v>1. animais para abate</v>
          </cell>
          <cell r="H33" t="str">
            <v xml:space="preserve">1. slachtdieren, </v>
          </cell>
          <cell r="I33" t="str">
            <v>1) slagtedyr</v>
          </cell>
          <cell r="J33" t="str">
            <v>1. ζώα που προορίζονται για σφαγή-</v>
          </cell>
          <cell r="K33" t="str">
            <v xml:space="preserve">1) teuraseläimet; </v>
          </cell>
          <cell r="L33" t="str">
            <v>1. kvigor för slakt</v>
          </cell>
          <cell r="M33" t="str">
            <v>1) jałówki na ubój</v>
          </cell>
          <cell r="N33" t="str">
            <v>1. jatečné jalovice;</v>
          </cell>
          <cell r="O33" t="str">
            <v>1. vágásra szánt állatok;</v>
          </cell>
          <cell r="P33" t="str">
            <v>1. tapaloomad;</v>
          </cell>
          <cell r="Q33" t="str">
            <v>1) teles nokaušanai;</v>
          </cell>
          <cell r="R33" t="str">
            <v>1) skerstinos telyčios;</v>
          </cell>
          <cell r="S33" t="str">
            <v>1. erieħ għall-qatla;</v>
          </cell>
          <cell r="T33" t="str">
            <v>1. jatočné jalovice;</v>
          </cell>
          <cell r="U33" t="str">
            <v>1. Telice za zakol</v>
          </cell>
          <cell r="V33" t="str">
            <v>1. юници за клане;</v>
          </cell>
          <cell r="W33" t="str">
            <v>1. juninci pentru sacrificare;</v>
          </cell>
        </row>
        <row r="34">
          <cell r="A34" t="str">
            <v>pc3212</v>
          </cell>
          <cell r="B34" t="str">
            <v>Autres</v>
          </cell>
          <cell r="C34" t="str">
            <v>Other heifers</v>
          </cell>
          <cell r="D34" t="str">
            <v xml:space="preserve"> andere</v>
          </cell>
          <cell r="E34" t="str">
            <v xml:space="preserve">2) altri; </v>
          </cell>
          <cell r="F34" t="str">
            <v xml:space="preserve">2) los demás; </v>
          </cell>
          <cell r="G34" t="str">
            <v>2. outras</v>
          </cell>
          <cell r="H34" t="str">
            <v xml:space="preserve">2. andere; </v>
          </cell>
          <cell r="I34" t="str">
            <v>2) andre</v>
          </cell>
          <cell r="J34" t="str">
            <v>2. άλλα-</v>
          </cell>
          <cell r="K34" t="str">
            <v xml:space="preserve">2) muut; </v>
          </cell>
          <cell r="L34" t="str">
            <v>2. övriga</v>
          </cell>
          <cell r="M34" t="str">
            <v>2) pozostałe jałówki</v>
          </cell>
          <cell r="N34" t="str">
            <v>2. ostatní;</v>
          </cell>
          <cell r="O34" t="str">
            <v>2. egyéb;</v>
          </cell>
          <cell r="P34" t="str">
            <v>2. muud;</v>
          </cell>
          <cell r="Q34" t="str">
            <v>2) citas;</v>
          </cell>
          <cell r="R34" t="str">
            <v>2) kitos;</v>
          </cell>
          <cell r="S34" t="str">
            <v>2. oħrajn;</v>
          </cell>
          <cell r="T34" t="str">
            <v>2. ostatné;</v>
          </cell>
          <cell r="U34" t="str">
            <v>2. Druge</v>
          </cell>
          <cell r="V34" t="str">
            <v>2. други;</v>
          </cell>
          <cell r="W34" t="str">
            <v>2. altele;</v>
          </cell>
        </row>
        <row r="35">
          <cell r="A35" t="str">
            <v>pc3220</v>
          </cell>
          <cell r="B35" t="str">
            <v>Vaches</v>
          </cell>
          <cell r="C35" t="str">
            <v>Cows</v>
          </cell>
          <cell r="D35" t="str">
            <v xml:space="preserve"> Kühe</v>
          </cell>
          <cell r="E35" t="str">
            <v xml:space="preserve">bb) vacche: </v>
          </cell>
          <cell r="F35" t="str">
            <v xml:space="preserve">bb) vacas: </v>
          </cell>
          <cell r="G35" t="str">
            <v xml:space="preserve">bb) vacas: </v>
          </cell>
          <cell r="H35" t="str">
            <v xml:space="preserve">bb) koeien: </v>
          </cell>
          <cell r="I35" t="str">
            <v xml:space="preserve">bb) koeer: </v>
          </cell>
          <cell r="J35" t="str">
            <v>ββ) αγελάδες:</v>
          </cell>
          <cell r="K35" t="str">
            <v>bb) lehmät:</v>
          </cell>
          <cell r="L35" t="str">
            <v>bb) kor:</v>
          </cell>
          <cell r="M35" t="str">
            <v>bb) krowy</v>
          </cell>
          <cell r="N35" t="str">
            <v>bb) krávy;</v>
          </cell>
          <cell r="O35" t="str">
            <v>bb) tehén:</v>
          </cell>
          <cell r="P35" t="str">
            <v>bb) lehmad:</v>
          </cell>
          <cell r="Q35" t="str">
            <v>bb) govis:</v>
          </cell>
          <cell r="R35" t="str">
            <v>bb) karvės:</v>
          </cell>
          <cell r="S35" t="str">
            <v xml:space="preserve">(bb) baqar: </v>
          </cell>
          <cell r="T35" t="str">
            <v>bb) kravy:</v>
          </cell>
          <cell r="U35" t="str">
            <v>bb) krave:</v>
          </cell>
          <cell r="V35" t="str">
            <v>бб) крави:</v>
          </cell>
          <cell r="W35" t="str">
            <v>(bb) vaci:</v>
          </cell>
        </row>
        <row r="36">
          <cell r="A36" t="str">
            <v>pc3221</v>
          </cell>
          <cell r="B36" t="str">
            <v>Vaches laitières</v>
          </cell>
          <cell r="C36" t="str">
            <v>Dairy cows</v>
          </cell>
          <cell r="D36" t="str">
            <v xml:space="preserve"> Milchkühe</v>
          </cell>
          <cell r="E36" t="str">
            <v xml:space="preserve">1) vacche da latte; </v>
          </cell>
          <cell r="F36" t="str">
            <v xml:space="preserve">1) vacas lecheras; </v>
          </cell>
          <cell r="G36" t="str">
            <v>1. vacas leiteiras</v>
          </cell>
          <cell r="H36" t="str">
            <v xml:space="preserve">1. melkkoeien, </v>
          </cell>
          <cell r="I36" t="str">
            <v>1) malkekoeer</v>
          </cell>
          <cell r="J36" t="str">
            <v>1. αγελάδες γαλακτοπαραγωγής-</v>
          </cell>
          <cell r="K36" t="str">
            <v xml:space="preserve">1) lypsylehmät; </v>
          </cell>
          <cell r="L36" t="str">
            <v>1. mjölkkor</v>
          </cell>
          <cell r="M36" t="str">
            <v>1) krowy mleczne</v>
          </cell>
          <cell r="N36" t="str">
            <v>1. dojnice;</v>
          </cell>
          <cell r="O36" t="str">
            <v>1. tejelő tehén;</v>
          </cell>
          <cell r="P36" t="str">
            <v>1. lüpsilehmad;</v>
          </cell>
          <cell r="Q36" t="str">
            <v>1) piena govis;</v>
          </cell>
          <cell r="R36" t="str">
            <v>1) melžiamos karvės;</v>
          </cell>
          <cell r="S36" t="str">
            <v>1. baqar tal-ħalib;</v>
          </cell>
          <cell r="T36" t="str">
            <v>1. dojné;</v>
          </cell>
          <cell r="U36" t="str">
            <v>1. krave molznice</v>
          </cell>
          <cell r="V36" t="str">
            <v>1. млечни крави;</v>
          </cell>
          <cell r="W36" t="str">
            <v>1. vaci de lapte;</v>
          </cell>
        </row>
        <row r="37">
          <cell r="A37" t="str">
            <v>pc3222</v>
          </cell>
          <cell r="B37" t="str">
            <v>Autres vaches</v>
          </cell>
          <cell r="C37" t="str">
            <v>Other cows</v>
          </cell>
          <cell r="D37" t="str">
            <v xml:space="preserve"> andere</v>
          </cell>
          <cell r="E37" t="str">
            <v xml:space="preserve">2) altre. </v>
          </cell>
          <cell r="F37" t="str">
            <v xml:space="preserve">2) las demás. </v>
          </cell>
          <cell r="G37" t="str">
            <v>2. outras</v>
          </cell>
          <cell r="H37" t="str">
            <v xml:space="preserve">2. andere; </v>
          </cell>
          <cell r="I37" t="str">
            <v xml:space="preserve">2) andre. </v>
          </cell>
          <cell r="J37" t="str">
            <v>2. άλλες-</v>
          </cell>
          <cell r="K37" t="str">
            <v>2) muut.</v>
          </cell>
          <cell r="L37" t="str">
            <v>2. övriga.</v>
          </cell>
          <cell r="M37" t="str">
            <v>2) krowy pozostałe</v>
          </cell>
          <cell r="N37" t="str">
            <v>2. ostatní;</v>
          </cell>
          <cell r="O37" t="str">
            <v>2. egyéb;</v>
          </cell>
          <cell r="P37" t="str">
            <v>2. muud.</v>
          </cell>
          <cell r="Q37" t="str">
            <v>2) citas;</v>
          </cell>
          <cell r="R37" t="str">
            <v>2) kitos.</v>
          </cell>
          <cell r="S37" t="str">
            <v>2. oħrajn;</v>
          </cell>
          <cell r="T37" t="str">
            <v>2. ostatné;</v>
          </cell>
          <cell r="U37" t="str">
            <v>2. druge</v>
          </cell>
          <cell r="V37" t="str">
            <v>2. други;</v>
          </cell>
          <cell r="W37" t="str">
            <v>2. altele.</v>
          </cell>
        </row>
        <row r="38">
          <cell r="A38" t="str">
            <v>pc4000</v>
          </cell>
          <cell r="B38" t="str">
            <v>Buffles</v>
          </cell>
          <cell r="C38" t="str">
            <v>Buffaloes</v>
          </cell>
          <cell r="D38" t="str">
            <v>Büffel</v>
          </cell>
          <cell r="E38" t="str">
            <v xml:space="preserve">D. Bufali: </v>
          </cell>
          <cell r="F38" t="str">
            <v xml:space="preserve">D. Búfalos: </v>
          </cell>
          <cell r="G38" t="str">
            <v>D. Búfalos</v>
          </cell>
          <cell r="H38" t="str">
            <v xml:space="preserve">D. Buffels: </v>
          </cell>
          <cell r="I38" t="str">
            <v xml:space="preserve">D. Boefler: </v>
          </cell>
          <cell r="J38" t="str">
            <v>Δ. Βούβαλοι:</v>
          </cell>
          <cell r="K38" t="str">
            <v>D. Puhvelit:</v>
          </cell>
          <cell r="L38" t="str">
            <v>D. Bufflar</v>
          </cell>
          <cell r="M38" t="str">
            <v>Bawoły</v>
          </cell>
          <cell r="N38" t="str">
            <v>D. buvoli:</v>
          </cell>
          <cell r="O38" t="str">
            <v>D. bivaly:</v>
          </cell>
          <cell r="P38" t="str">
            <v>D. Pühvlid:</v>
          </cell>
          <cell r="Q38" t="str">
            <v>D. bifeļi:</v>
          </cell>
          <cell r="R38" t="str">
            <v>D. Buivolai:</v>
          </cell>
          <cell r="S38" t="str">
            <v xml:space="preserve">D. bufli: </v>
          </cell>
          <cell r="T38" t="str">
            <v>D. byvoly:</v>
          </cell>
          <cell r="U38" t="str">
            <v>D. Bivoli</v>
          </cell>
          <cell r="V38" t="str">
            <v>Г. биволи:</v>
          </cell>
          <cell r="W38" t="str">
            <v>D. Bivoli:</v>
          </cell>
        </row>
        <row r="39">
          <cell r="A39" t="str">
            <v>pc4100</v>
          </cell>
          <cell r="B39" t="str">
            <v>Bufflonnes reproductrices</v>
          </cell>
          <cell r="C39" t="str">
            <v>Female breeding buffaloes</v>
          </cell>
          <cell r="D39" t="str">
            <v>weibliche Zuchttiere</v>
          </cell>
          <cell r="E39" t="str">
            <v xml:space="preserve">a) bufale da riproduzione; </v>
          </cell>
          <cell r="F39" t="str">
            <v xml:space="preserve">a) hembras reproductoras; </v>
          </cell>
          <cell r="G39" t="str">
            <v>a) fêmeas reprodutoras</v>
          </cell>
          <cell r="H39" t="str">
            <v xml:space="preserve">a) fokbuffelkoeien, </v>
          </cell>
          <cell r="I39" t="str">
            <v>a) boeffelkoeer til avlsbrug</v>
          </cell>
          <cell r="J39" t="str">
            <v>α) βουβάλες γαλακτοπαραγωγής-</v>
          </cell>
          <cell r="K39" t="str">
            <v xml:space="preserve">a) siitosnaaraspuhvelit; </v>
          </cell>
          <cell r="L39" t="str">
            <v>a) honbufflar för avel</v>
          </cell>
          <cell r="M39" t="str">
            <v>a) bawolice</v>
          </cell>
          <cell r="N39" t="str">
            <v>a) plemenné buvolí krávy;</v>
          </cell>
          <cell r="O39" t="str">
            <v>a) nőivarú tenyészállatok;</v>
          </cell>
          <cell r="P39" t="str">
            <v>a) emased tõupühvlid;</v>
          </cell>
          <cell r="Q39" t="str">
            <v>a) vaislas bifeļu mātītes;</v>
          </cell>
          <cell r="R39" t="str">
            <v>a) veislinės buivolų patelės;</v>
          </cell>
          <cell r="S39" t="str">
            <v>(a) bufli femminili li qed irabbu;</v>
          </cell>
          <cell r="T39" t="str">
            <v>a) chovné byvolie samice;</v>
          </cell>
          <cell r="U39" t="str">
            <v>a) bivolje samice, plemenske</v>
          </cell>
          <cell r="V39" t="str">
            <v>а) биволици за размножаване;</v>
          </cell>
          <cell r="W39" t="str">
            <v>(a) bivoliţe pentru reproducţie</v>
          </cell>
        </row>
        <row r="40">
          <cell r="A40" t="str">
            <v>pc4200</v>
          </cell>
          <cell r="B40" t="str">
            <v>Autres buffles</v>
          </cell>
          <cell r="C40" t="str">
            <v>Other buffaloes</v>
          </cell>
          <cell r="D40" t="str">
            <v>andere</v>
          </cell>
          <cell r="E40" t="str">
            <v xml:space="preserve">b) altri. </v>
          </cell>
          <cell r="F40" t="str">
            <v xml:space="preserve">b) los demás. </v>
          </cell>
          <cell r="G40" t="str">
            <v xml:space="preserve">b) outros búfalos. </v>
          </cell>
          <cell r="H40" t="str">
            <v xml:space="preserve">b) andere buffels. </v>
          </cell>
          <cell r="I40" t="str">
            <v xml:space="preserve">b) andre boefler. </v>
          </cell>
          <cell r="J40" t="str">
            <v>β) άλλοι βούβαλοι.</v>
          </cell>
          <cell r="K40" t="str">
            <v>b) muut puhvelit</v>
          </cell>
          <cell r="L40" t="str">
            <v>b) övriga bufflar</v>
          </cell>
          <cell r="M40" t="str">
            <v>b) pozostałe bawoły</v>
          </cell>
          <cell r="N40" t="str">
            <v>b) ostatní buvoli.</v>
          </cell>
          <cell r="O40" t="str">
            <v>b) egyéb</v>
          </cell>
          <cell r="P40" t="str">
            <v>b) muud pühvlid.</v>
          </cell>
          <cell r="Q40" t="str">
            <v>b) citi bifeļi.</v>
          </cell>
          <cell r="R40" t="str">
            <v>b) kiti buivolai.</v>
          </cell>
          <cell r="S40" t="str">
            <v>(b) bufli oħrajn</v>
          </cell>
          <cell r="T40" t="str">
            <v>b) ostatné byvoly.</v>
          </cell>
          <cell r="U40" t="str">
            <v>b) drugi bivoli</v>
          </cell>
          <cell r="V40" t="str">
            <v>б) други биволи.</v>
          </cell>
          <cell r="W40" t="str">
            <v>(b) alţi bivoli.</v>
          </cell>
        </row>
        <row r="41">
          <cell r="A41" t="str">
            <v>PG0000</v>
          </cell>
          <cell r="B41" t="str">
            <v>Cheptel caprin, total</v>
          </cell>
          <cell r="C41" t="str">
            <v>Goats total</v>
          </cell>
          <cell r="D41" t="str">
            <v>Ziegen, insgesamt</v>
          </cell>
          <cell r="E41" t="str">
            <v xml:space="preserve">B. Caprini, totale: </v>
          </cell>
          <cell r="F41" t="str">
            <v xml:space="preserve">B. Caprinos, total: </v>
          </cell>
          <cell r="G41" t="str">
            <v>B. Caprinos, total</v>
          </cell>
          <cell r="H41" t="str">
            <v xml:space="preserve">B. Geiten, totaal: </v>
          </cell>
          <cell r="I41" t="str">
            <v xml:space="preserve">B. Geder i alt: </v>
          </cell>
          <cell r="J41" t="str">
            <v>Β. Σύνολο αιγών:</v>
          </cell>
          <cell r="K41" t="str">
            <v>B Kaikki vuohet:</v>
          </cell>
          <cell r="L41" t="str">
            <v>B. Getter, totalt</v>
          </cell>
          <cell r="M41" t="str">
            <v>Kozy ogółem</v>
          </cell>
          <cell r="N41" t="str">
            <v>B. kozy celkem:</v>
          </cell>
          <cell r="O41" t="str">
            <v>B. Kecske, összesen:</v>
          </cell>
          <cell r="P41" t="str">
            <v>B. Kitsede üldarv:</v>
          </cell>
          <cell r="Q41" t="str">
            <v>B. Kazas kopā:</v>
          </cell>
          <cell r="R41" t="str">
            <v>B. ožkos, iš viso:</v>
          </cell>
          <cell r="S41" t="str">
            <v>B. mogħoż, total:</v>
          </cell>
          <cell r="T41" t="str">
            <v>B. kozy, spolu.</v>
          </cell>
          <cell r="U41" t="str">
            <v>B. koze, skupaj:</v>
          </cell>
          <cell r="V41" t="str">
            <v>Б. общо кози:</v>
          </cell>
          <cell r="W41" t="str">
            <v>B) Caprine, total:</v>
          </cell>
        </row>
        <row r="42">
          <cell r="A42" t="str">
            <v>PG1000</v>
          </cell>
          <cell r="B42" t="str">
            <v>Chèvres ayant mis bas et chèvres saillies</v>
          </cell>
          <cell r="C42" t="str">
            <v>Goats which have already kidded and goats mated</v>
          </cell>
          <cell r="D42" t="str">
            <v xml:space="preserve"> Ziegen, die bereits gezickelt haben, und gedeckte Ziegen</v>
          </cell>
          <cell r="E42" t="str">
            <v xml:space="preserve">B.1. capre aventi già figliato e capre montate: </v>
          </cell>
          <cell r="F42" t="str">
            <v>B.1 Chivas cubiertas y cabras</v>
          </cell>
          <cell r="G42" t="str">
            <v>B.1. Cabras e chibas cobertas</v>
          </cell>
          <cell r="H42" t="str">
            <v xml:space="preserve">B.1. Geiten die al hebben gelammerd en gedekte geiten: </v>
          </cell>
          <cell r="I42" t="str">
            <v xml:space="preserve">B.1. Geder, som har faaet kid, og bedaekkede geder: </v>
          </cell>
          <cell r="J42" t="str">
            <v>Β.1. αίγες που έχουν γεννήσει και οχευμένες αίγες:</v>
          </cell>
          <cell r="K42" t="str">
            <v>B.1 vohlineet vuohet ja astutetut vuohet:</v>
          </cell>
          <cell r="L42" t="str">
            <v>B.1. getter som redan fått killingar och betäckta getter.</v>
          </cell>
          <cell r="M42" t="str">
            <v>a) samice, które miały już potomstwo i samice pokryte po raz pierwszy</v>
          </cell>
          <cell r="N42" t="str">
            <v>B.1. kozy již okozlené a kozy určené k plemenitbě:</v>
          </cell>
          <cell r="O42" t="str">
            <v>B.1. Már ellett kecske és pároztatott kecske:</v>
          </cell>
          <cell r="P42" t="str">
            <v>B.1. poeginud kitsed ja paaritatud kitsed:</v>
          </cell>
          <cell r="Q42" t="str">
            <v>B.1. kazas, kurām jau bijuši kazlēni, un aplecinātas kazas:</v>
          </cell>
          <cell r="R42" t="str">
            <v>B.1. ožkos, kurios jau apsiožiavo, ir ožkos, kurios poravosi:</v>
          </cell>
          <cell r="S42" t="str">
            <v>B.1. mogħoż li diġa kellhom il-gidien u mogħoż imgħammrin:</v>
          </cell>
          <cell r="T42" t="str">
            <v>B.1. kozy, ktoré už rodili a kozy, ktoré už boli pripustené;</v>
          </cell>
          <cell r="U42" t="str">
            <v>B.1 koze, ki so že jarile in pripuščene koze:</v>
          </cell>
          <cell r="V42" t="str">
            <v>Б.1. оярени и заплодени кози:</v>
          </cell>
          <cell r="W42" t="str">
            <v>B.1. capre care au fătat deja şi capre montate:</v>
          </cell>
        </row>
        <row r="43">
          <cell r="A43" t="str">
            <v>PG1100</v>
          </cell>
          <cell r="B43" t="str">
            <v xml:space="preserve"> Chèvres ayant déjà mis bas</v>
          </cell>
          <cell r="C43" t="str">
            <v xml:space="preserve"> Goats which have already kidded</v>
          </cell>
          <cell r="D43" t="str">
            <v>Ziegen, die bereits gezickelt haben</v>
          </cell>
          <cell r="E43" t="str">
            <v xml:space="preserve">B.1.1. capre aventi già figliato; </v>
          </cell>
          <cell r="F43" t="str">
            <v>B.1.1 Cabras</v>
          </cell>
          <cell r="G43" t="str">
            <v>B.1.1. cabras</v>
          </cell>
          <cell r="H43" t="str">
            <v xml:space="preserve">B.1.1. geiten die al hebben gelammerd, </v>
          </cell>
          <cell r="I43" t="str">
            <v>B.1.1. geder, som har faaet kid</v>
          </cell>
          <cell r="J43" t="str">
            <v>Β.1.1. αίγες που έχουν γεννήσει-</v>
          </cell>
          <cell r="K43" t="str">
            <v xml:space="preserve">B.1.1 vohlineet vuohet; </v>
          </cell>
          <cell r="L43" t="str">
            <v>B.1.1. getter som redan fått killingar.</v>
          </cell>
          <cell r="M43" t="str">
            <v>aa) samice, które miały już potomstwo</v>
          </cell>
          <cell r="N43" t="str">
            <v>B1.1. kozy již okozlené;</v>
          </cell>
          <cell r="O43" t="str">
            <v>B.1.1. Már ellett kecske;</v>
          </cell>
          <cell r="P43" t="str">
            <v>B.1.1. poeginud kitsed;</v>
          </cell>
          <cell r="Q43" t="str">
            <v>B.1.1. kazas, kurām jau bijuši kazlēni;</v>
          </cell>
          <cell r="R43" t="str">
            <v>B.1.1. ožkos, kurios jau apsiožiavo;</v>
          </cell>
          <cell r="S43" t="str">
            <v>B.1.1. mogħoż li diġa kellhom il-gidien;</v>
          </cell>
          <cell r="T43" t="str">
            <v>B.1.1. kozy, ktoré už rodili;</v>
          </cell>
          <cell r="U43" t="str">
            <v>B.1.1 koze, ki so že jarile;</v>
          </cell>
          <cell r="V43" t="str">
            <v>Б.1.1. оярени кози;</v>
          </cell>
          <cell r="W43" t="str">
            <v>B.1.1. capre care au fătat deja;</v>
          </cell>
        </row>
        <row r="44">
          <cell r="A44" t="str">
            <v>PG1200</v>
          </cell>
          <cell r="B44" t="str">
            <v xml:space="preserve"> Chèvres saillies pour la première fois</v>
          </cell>
          <cell r="C44" t="str">
            <v xml:space="preserve"> Goats mated for the first time</v>
          </cell>
          <cell r="D44" t="str">
            <v>Ziegen die zum ersten Mal gedeckt wurden</v>
          </cell>
          <cell r="E44" t="str">
            <v xml:space="preserve">B.1.2. capre montate per la prima volta; </v>
          </cell>
          <cell r="F44" t="str">
            <v>B.1.2 Chivas cubiertas</v>
          </cell>
          <cell r="G44" t="str">
            <v>B.1.2. chibas cobertas pela primeira vez</v>
          </cell>
          <cell r="H44" t="str">
            <v xml:space="preserve">B.1.2. geiten die voor de eerste maal zijn gedekt; </v>
          </cell>
          <cell r="I44" t="str">
            <v xml:space="preserve">B.1.2. geder, der er foerstegangsbedaekkede. </v>
          </cell>
          <cell r="J44" t="str">
            <v>Β.1.2. αίγες μετά την πρώτη οχεία τους-</v>
          </cell>
          <cell r="K44" t="str">
            <v xml:space="preserve">B.1.2 ensimmäistä kertaa astutetut vuohet; </v>
          </cell>
          <cell r="L44" t="str">
            <v>B.1.2. getter som betäckts för första gången.</v>
          </cell>
          <cell r="M44" t="str">
            <v>ab) samice pokryte po raz pierwszy</v>
          </cell>
          <cell r="N44" t="str">
            <v>B.1.2. kozy poprvé určené k plemenitbě;</v>
          </cell>
          <cell r="O44" t="str">
            <v>B.1.2. Első ízben pároztatott kecske;</v>
          </cell>
          <cell r="P44" t="str">
            <v>B.1.2. esimest korda paaritatud kitsed;</v>
          </cell>
          <cell r="Q44" t="str">
            <v>B.1.2. kazas, kuras aplecinātas pirmoreiz;</v>
          </cell>
          <cell r="R44" t="str">
            <v>B.1.2. ožkos, kurios poravosi pirmą kartą;</v>
          </cell>
          <cell r="S44" t="str">
            <v>B.1.2. mogħoż imgħammrin għall-ewwel darba;</v>
          </cell>
          <cell r="T44" t="str">
            <v>B.1.2. kozy, ktoré boli pripustené prvýkrát;</v>
          </cell>
          <cell r="U44" t="str">
            <v>B.1.2 prvič pripuščene koze;</v>
          </cell>
          <cell r="V44" t="str">
            <v>Б.1.2. кози, заплодени за пръв път;</v>
          </cell>
          <cell r="W44" t="str">
            <v>B.1.2. capre montate pentru prima dată;</v>
          </cell>
        </row>
        <row r="45">
          <cell r="A45" t="str">
            <v>PG2000</v>
          </cell>
          <cell r="B45" t="str">
            <v>Autres caprins</v>
          </cell>
          <cell r="C45" t="str">
            <v>Other goats</v>
          </cell>
          <cell r="D45" t="str">
            <v xml:space="preserve"> Andere Ziegen</v>
          </cell>
          <cell r="E45" t="str">
            <v xml:space="preserve">B.2. altri caprini. </v>
          </cell>
          <cell r="F45" t="str">
            <v xml:space="preserve">B. 2 Otros caprinos. </v>
          </cell>
          <cell r="G45" t="str">
            <v>B.2. Outros caprinos</v>
          </cell>
          <cell r="H45" t="str">
            <v xml:space="preserve">B.2. Andere geiten. </v>
          </cell>
          <cell r="I45" t="str">
            <v xml:space="preserve">B.2. Andre geder. </v>
          </cell>
          <cell r="J45" t="str">
            <v>Β.2. λοιπές αίγες</v>
          </cell>
          <cell r="K45" t="str">
            <v>B.2 muut vuohet.</v>
          </cell>
          <cell r="L45" t="str">
            <v>B.2. andra getter.</v>
          </cell>
          <cell r="M45" t="str">
            <v>b) pozostałe kozy</v>
          </cell>
          <cell r="N45" t="str">
            <v>B.2. ostatní kozy.</v>
          </cell>
          <cell r="O45" t="str">
            <v>B.2 Egyéb kecske</v>
          </cell>
          <cell r="P45" t="str">
            <v>B.2. muud kitsed.</v>
          </cell>
          <cell r="Q45" t="str">
            <v>B.2. citas kazas.</v>
          </cell>
          <cell r="R45" t="str">
            <v>B.2. kitos ožkos</v>
          </cell>
          <cell r="S45" t="str">
            <v>B.2. mogħoż oħra.</v>
          </cell>
          <cell r="T45" t="str">
            <v>B.2. ostatné kozy.</v>
          </cell>
          <cell r="U45" t="str">
            <v>B.2 druge koze</v>
          </cell>
          <cell r="V45" t="str">
            <v>Б.2. други кози.</v>
          </cell>
          <cell r="W45" t="str">
            <v>B.2. alte caprine.</v>
          </cell>
        </row>
        <row r="46">
          <cell r="A46" t="str">
            <v>PP0000</v>
          </cell>
          <cell r="B46" t="str">
            <v>Total du cheptel porcin</v>
          </cell>
          <cell r="C46" t="str">
            <v>Total pigs</v>
          </cell>
          <cell r="D46" t="str">
            <v>Schweine insgesamt</v>
          </cell>
          <cell r="E46" t="str">
            <v>Suini totale</v>
          </cell>
          <cell r="F46" t="str">
            <v>Cerdos : total</v>
          </cell>
          <cell r="G46" t="str">
            <v>Porcos, total</v>
          </cell>
          <cell r="H46" t="str">
            <v>Varkens, totaal</v>
          </cell>
          <cell r="I46" t="str">
            <v>Svin i alt</v>
          </cell>
          <cell r="J46" t="str">
            <v>Αριθμός χοίρων</v>
          </cell>
          <cell r="K46" t="str">
            <v>Kaikki porsaat</v>
          </cell>
          <cell r="L46" t="str">
            <v>Grisar, totalt</v>
          </cell>
          <cell r="M46" t="str">
            <v>Trzoda chlewna ogółem</v>
          </cell>
          <cell r="N46" t="str">
            <v>Prasata, celkem</v>
          </cell>
          <cell r="O46" t="str">
            <v>Sertés, összesen</v>
          </cell>
          <cell r="P46" t="str">
            <v>Sead, üldarv</v>
          </cell>
          <cell r="Q46" t="str">
            <v>Cūkas, kopā</v>
          </cell>
          <cell r="R46" t="str">
            <v>Kiaulės, iš viso</v>
          </cell>
          <cell r="S46" t="str">
            <v>majjali, total</v>
          </cell>
          <cell r="T46" t="str">
            <v>Ošípané, spolu</v>
          </cell>
          <cell r="U46" t="str">
            <v>Prašiči, skupaj</v>
          </cell>
          <cell r="V46" t="str">
            <v>общо свине</v>
          </cell>
          <cell r="W46" t="str">
            <v>Porci, total</v>
          </cell>
        </row>
        <row r="47">
          <cell r="A47" t="str">
            <v>PP1000</v>
          </cell>
          <cell r="B47" t="str">
            <v>Porcelets d'un poids vif de moins de 20 kg</v>
          </cell>
          <cell r="C47" t="str">
            <v>Piglets (&lt;20KG)</v>
          </cell>
          <cell r="D47" t="str">
            <v>Ferkel (&lt; 20 kg)</v>
          </cell>
          <cell r="E47" t="str">
            <v>Suinetti con peso vivo inferiore a 20 chilogrammi.</v>
          </cell>
          <cell r="F47" t="str">
            <v xml:space="preserve">A. Lechones con un peso vivo inferior a 20 kilogramos. </v>
          </cell>
          <cell r="G47" t="str">
            <v xml:space="preserve">A. Leitões com peso vivo inferior a 20 kg; </v>
          </cell>
          <cell r="H47" t="str">
            <v xml:space="preserve">A. Biggen met een levend gewicht van minder dan 20 kg; </v>
          </cell>
          <cell r="I47" t="str">
            <v xml:space="preserve">A. Smaagrise med en levende vaegt paa under 20 kg. </v>
          </cell>
          <cell r="J47" t="str">
            <v>Α. Χοιρίδια ζώντος βάρους κάτω των 20 χιλιογράμμων-</v>
          </cell>
          <cell r="K47" t="str">
            <v>A. Porsaat, joiden elopaino on alle 20 kilogrammaa.</v>
          </cell>
          <cell r="L47" t="str">
            <v>A. Smågrisar med en levande vikt på högst 20 kg.</v>
          </cell>
          <cell r="M47" t="str">
            <v>prosięta (&lt;20KG)</v>
          </cell>
          <cell r="N47" t="str">
            <v>A. selata o živé hmotnosti nižší než 20 kg;</v>
          </cell>
          <cell r="O47" t="str">
            <v>A. 20 kg élősúlyt el nem érő malac;</v>
          </cell>
          <cell r="P47" t="str">
            <v>A. Põrsad eluskaaluga alla 20 kg;</v>
          </cell>
          <cell r="Q47" t="str">
            <v>A. Sivēni ar dzīvsvaru, mazāku par 20 kg;</v>
          </cell>
          <cell r="R47" t="str">
            <v>A. mažiau nei 20 kg gyvo svorio paršeliai;</v>
          </cell>
          <cell r="S47" t="str">
            <v>A. majjali żgħar ħajjin b’piż ta’ anqas minn 20 kg;</v>
          </cell>
          <cell r="T47" t="str">
            <v>A. odstavčatá so živou váhou menej ako 20 kg;</v>
          </cell>
          <cell r="U47" t="str">
            <v>A. pujski z živo težo manj kot 20 kg;</v>
          </cell>
          <cell r="V47" t="str">
            <v>А. прасенца с живо тегло по-малко от 20 кг;</v>
          </cell>
          <cell r="W47" t="str">
            <v>A. Purcei vii cu o greutate mai mică de 20 kg</v>
          </cell>
        </row>
        <row r="48">
          <cell r="A48" t="str">
            <v>PP2000</v>
          </cell>
          <cell r="B48" t="str">
            <v>Porcs d'un poids vif de 20 kg à moins de 50 kg</v>
          </cell>
          <cell r="C48" t="str">
            <v>Young Pigs (20-&lt;50KG)</v>
          </cell>
          <cell r="D48" t="str">
            <v>Jungschweine (20-&lt;50 kg)</v>
          </cell>
          <cell r="E48" t="str">
            <v>Suini con peso vivo compreso tra 20 e 50 chilogrammi.</v>
          </cell>
          <cell r="F48" t="str">
            <v xml:space="preserve">B. Cerdos con un peso vivo de 20 kilogramos hasta menos de 50 kilogramos. </v>
          </cell>
          <cell r="G48" t="str">
            <v xml:space="preserve">B. Porcos com peso vivo igual ou superior a 20 kg e inferior a 50 kg; </v>
          </cell>
          <cell r="H48" t="str">
            <v xml:space="preserve">B. Varkens met een levend gewicht van ten minste 20 kg, doch minder dan 50 kg; </v>
          </cell>
          <cell r="I48" t="str">
            <v xml:space="preserve">B. Svin med en levende vaegt paa 20 kg og derover, men under 50 kg. </v>
          </cell>
          <cell r="J48" t="str">
            <v>Β. Χοίροι ζώντος βάρους από 20 χιλιόγραμμα μέχρι κάτω των 50 χιλιογράμμων-</v>
          </cell>
          <cell r="K48" t="str">
            <v>B. Porsaat, joiden elopaino on yli 20 kilogrammaa, mutta alle 50 kilogrammaa.</v>
          </cell>
          <cell r="L48" t="str">
            <v>B. Grisar med en levande vikt på minst 20 kg men mindre än 50 kg.</v>
          </cell>
          <cell r="M48" t="str">
            <v>warchlaki (20-&lt;50KG)</v>
          </cell>
          <cell r="N48" t="str">
            <v>B. prasata o živé hmotnosti nejméně 20, ale nižší než 50 kg;</v>
          </cell>
          <cell r="O48" t="str">
            <v>B. 20 kg-ot elérő, vagy ezt meghaladó, de 50 kg-ot el nem érő élősúlyú sertés;</v>
          </cell>
          <cell r="P48" t="str">
            <v>B. Sead eluskaaluga üle 20 kg, ent alla 50 kg;</v>
          </cell>
          <cell r="Q48" t="str">
            <v>B. Cūkas ar dzīvsvaru 20 kg vai vairāk, taču mazāku kā 50 kg;</v>
          </cell>
          <cell r="R48" t="str">
            <v>B. 20 kg ar daugiau, tačiau ne didesnio kaip 50 kg gyvo svorio kiaulės;</v>
          </cell>
          <cell r="S48" t="str">
            <v>B. majjali ħajjin b’piż ta’ 20 kg jew aktar iżda anqas minn 50 kg;</v>
          </cell>
          <cell r="T48" t="str">
            <v>B. ošípané so živou váhou 20 kg a viac avšak menej ako 50 kg;</v>
          </cell>
          <cell r="U48" t="str">
            <v>B. prašiči z živo težo 20 kg ali več, vendar manj kot 50 kg;</v>
          </cell>
          <cell r="V48" t="str">
            <v>Б. свине с живо тегло 20 кг или повече, но по-малко от 50 кг;</v>
          </cell>
          <cell r="W48" t="str">
            <v>B. Porci vii cu o greutate cuprinsă între 20 kg şi 50 kg</v>
          </cell>
        </row>
        <row r="49">
          <cell r="A49" t="str">
            <v>PP3000</v>
          </cell>
          <cell r="B49" t="str">
            <v>Porcs à l'engrais (y compris les verrats de réforme et les truies de réforme) de 50 kg et plus</v>
          </cell>
          <cell r="C49" t="str">
            <v>Pigs for fattening (&gt;=50KG)</v>
          </cell>
          <cell r="D49" t="str">
            <v>Mastschweine (&gt;= 50 kg)</v>
          </cell>
          <cell r="E49" t="str">
            <v>Suini da ingrasso, compresi i verri e le scrofe di riforma, di peso vivo:</v>
          </cell>
          <cell r="F49" t="str">
            <v xml:space="preserve">C. Cerdos de engorde, incluidos los verracos de desecho y las cerdas de desecho, con un peso en vivo: </v>
          </cell>
          <cell r="G49" t="str">
            <v xml:space="preserve">C. Porcos de engorda, incluindo os varrascos de reforma e as porcas de reforma, com peso vivo: </v>
          </cell>
          <cell r="H49" t="str">
            <v xml:space="preserve">C. Vleesvarkens, uitstootberen en uitstootzeugen daaronder begrepen, met een levend gewicht: </v>
          </cell>
          <cell r="I49" t="str">
            <v xml:space="preserve">C. Fedesvin, herunder udsaetterorner og udsaettersoeer, med en levende vaegt paa: </v>
          </cell>
          <cell r="J49" t="str">
            <v>Γ. Χοίροι προς πάχυνση, συμπεριλαμβανομένων των αρσενικών και θηλυκών χοίρων μετατροπής, ζώντος βάρους:</v>
          </cell>
          <cell r="K49" t="str">
            <v>C. Lihotusporsaat, mukaan lukien teuraskarjut ja teurasemakot, joiden elopaino on:</v>
          </cell>
          <cell r="L49" t="str">
            <v>C. Grisar avsedda för slakt, inklusive slaktgaltar och slaktsuggor med en levande vikt på</v>
          </cell>
          <cell r="M49" t="str">
            <v>trzoda chlewna na rzeź  (&gt;=50KG)</v>
          </cell>
          <cell r="N49" t="str">
            <v>C. prasata na výkrm včetně kanců a sviní vyřazených z chovu, o živé váze:</v>
          </cell>
          <cell r="O49" t="str">
            <v>C. az alábbi élősúlyú hízósertés, ideértve a vágókanokat és a vágókocákat:</v>
          </cell>
          <cell r="P49" t="str">
            <v>C. Nuumsead, sh tapakuldid ja -emised eluskaaluga:</v>
          </cell>
          <cell r="Q49" t="str">
            <v>C. Nobarojamās cūkas, tai skaitā kaujamie vepri un kaujamās sivēnmātes ar dzīvsvaru:</v>
          </cell>
          <cell r="R49" t="str">
            <v>C. peniukšliai, tarp kurių mėsiniai paršai ir mėsinės kiaulės, kurių gyvasis svoris yra:</v>
          </cell>
          <cell r="S49" t="str">
            <v xml:space="preserve">C. majjali tas-simna, li jinkludu ħnieżer selvaġġi maqtula u qżieqeż ħajjin maqtula b’piż: </v>
          </cell>
          <cell r="T49" t="str">
            <v>C.ošípané vo výkrme, vrátane vyradených kancov a prasníc so živou váhou:</v>
          </cell>
          <cell r="U49" t="str">
            <v>C. pitovni prašiči, vključno z izločenimi merjasci in svinjami, z živo težo:</v>
          </cell>
          <cell r="V49" t="str">
            <v>В. свине за угояване, включително отбрани нерези и отбрани женски свине с живо тегло:</v>
          </cell>
          <cell r="W49" t="str">
            <v>C. Porci pentru îngrăşare, inclusiv vieri şi scroafe cu o greutate:</v>
          </cell>
        </row>
        <row r="50">
          <cell r="A50" t="str">
            <v>PP3100</v>
          </cell>
          <cell r="B50" t="str">
            <v xml:space="preserve"> Porcs à l'engrais de 50 à moins de 80 kg</v>
          </cell>
          <cell r="C50" t="str">
            <v xml:space="preserve"> Pigs for fattening (50-&lt;80KG)</v>
          </cell>
          <cell r="D50" t="str">
            <v xml:space="preserve"> Mastschweine (50-&lt;80 kg)</v>
          </cell>
          <cell r="E50" t="str">
            <v>Suini da ingrasso,,compreso tra 50 e 80 chilogrammi,</v>
          </cell>
          <cell r="F50" t="str">
            <v xml:space="preserve">a) de 50 kilogramos a menos de 80 kilogramos; </v>
          </cell>
          <cell r="G50" t="str">
            <v xml:space="preserve">a) igual ou superior a 50 kg e inferior a 80 kg, </v>
          </cell>
          <cell r="H50" t="str">
            <v xml:space="preserve">a) van ten minste 50 kg, doch minder dan 80 kg; </v>
          </cell>
          <cell r="I50" t="str">
            <v>a) 50 kg og derover, men under 80 kg</v>
          </cell>
          <cell r="J50" t="str">
            <v>α) από 50 χιλιόγραμμα μέχρι κάτω των 80 χιλιογράμμων-</v>
          </cell>
          <cell r="K50" t="str">
            <v xml:space="preserve">a) yli 50 kilogrammaa, mutta alle 80 kilogrammaa; </v>
          </cell>
          <cell r="L50" t="str">
            <v>a) minst 50 kg men mindre än 80 kg,</v>
          </cell>
          <cell r="M50" t="str">
            <v>a) trzoda chlewna na rzeź  (50-&lt;80KG)</v>
          </cell>
          <cell r="N50" t="str">
            <v>a) nejméně 50, ale nižší než 80 kg,</v>
          </cell>
          <cell r="O50" t="str">
            <v>a) 50 kg, vagy e fölötti, de 80 kg-ot el nem érő;</v>
          </cell>
          <cell r="P50" t="str">
            <v>a) 50 kg või enam, ent alla 80 kg;</v>
          </cell>
          <cell r="Q50" t="str">
            <v>a) 50 kg vai vairāk, taču mazāk kā 80 kg;</v>
          </cell>
          <cell r="R50" t="str">
            <v>a) 50 kg ar daugiau, tačiau mažiau, nei 80 kg;</v>
          </cell>
          <cell r="S50" t="str">
            <v>(a) ta’ 50 kg jew aktar iżda anqas minn 80 kg;</v>
          </cell>
          <cell r="T50" t="str">
            <v>a) 50 kg a viac avšak menej ako 80 kg;</v>
          </cell>
          <cell r="U50" t="str">
            <v>(a) 50 kg ali več, vendar manj kot 80 kg;</v>
          </cell>
          <cell r="V50" t="str">
            <v>а) 50 кг или повече, но по-малко от 80 кг;</v>
          </cell>
          <cell r="W50" t="str">
            <v>(a) cuprinsă între 50 kg şi 80 kg;</v>
          </cell>
        </row>
        <row r="51">
          <cell r="A51" t="str">
            <v>PP3200</v>
          </cell>
          <cell r="B51" t="str">
            <v xml:space="preserve"> Porcs à l'engrais de 80 à moins de 110 kg</v>
          </cell>
          <cell r="C51" t="str">
            <v xml:space="preserve"> Pigs for fattening (80-&lt;110KG)</v>
          </cell>
          <cell r="D51" t="str">
            <v xml:space="preserve"> Mastschweine (80-&lt;110 kg)</v>
          </cell>
          <cell r="E51" t="str">
            <v>Suini da ingrasso,, compreso tra 80 e 110 chilogrammi,</v>
          </cell>
          <cell r="F51" t="str">
            <v xml:space="preserve">b) de 80 kilogramos a menos de 110 kilogramos; </v>
          </cell>
          <cell r="G51" t="str">
            <v xml:space="preserve">b) igual ou superior a 80 kg e inferior a 110 kg, </v>
          </cell>
          <cell r="H51" t="str">
            <v xml:space="preserve">b) van ten minste 80 kg, doch minder dan 110 kg; </v>
          </cell>
          <cell r="I51" t="str">
            <v>b) 80 kg og derover, men under 110 kg</v>
          </cell>
          <cell r="J51" t="str">
            <v>β) από 80 χιλιόγραμμα μέχρι κάτω των 110 χιλιογράμμων-</v>
          </cell>
          <cell r="K51" t="str">
            <v xml:space="preserve">b) yli 80 kilogrammaa, mutta alle 110 kilogrammaa; </v>
          </cell>
          <cell r="L51" t="str">
            <v>b) minst 80 kg men mindre än 110 kg,</v>
          </cell>
          <cell r="M51" t="str">
            <v>b) trzoda chlewna na rzeź  (80-&lt;110KG)</v>
          </cell>
          <cell r="N51" t="str">
            <v>b) nejméně 80, ale nižší než 110 kg,</v>
          </cell>
          <cell r="O51" t="str">
            <v>b) 80 kg, vagy e fölötti, de 110 kg-ot el nem érő;</v>
          </cell>
          <cell r="P51" t="str">
            <v>b) 80 kg või enam, ent alla 110 kg;</v>
          </cell>
          <cell r="Q51" t="str">
            <v>b) 80 kg vai vairāk, taču mazāk kā 110 kg;</v>
          </cell>
          <cell r="R51" t="str">
            <v>b) 80 kg ar daugiau, tačiau mažiau, nei 110 kg;</v>
          </cell>
          <cell r="S51" t="str">
            <v>(b) ta’ 80 kg jew aktar iżda anqas minn 110 kg;</v>
          </cell>
          <cell r="T51" t="str">
            <v>b) 80 kg a viac avšak menej ako 110 kg;</v>
          </cell>
          <cell r="U51" t="str">
            <v>(b) 80 kg ali več, vendar manj kot 110 kg;</v>
          </cell>
          <cell r="V51" t="str">
            <v>б) 80 кг или повече, но по-малко от 110 кг;</v>
          </cell>
          <cell r="W51" t="str">
            <v>(b) cuprinsă între 80 kg şi 110 kg;</v>
          </cell>
        </row>
        <row r="52">
          <cell r="A52" t="str">
            <v>PP3300</v>
          </cell>
          <cell r="B52" t="str">
            <v xml:space="preserve"> Porcs à l'engrais de110 kg et plus</v>
          </cell>
          <cell r="C52" t="str">
            <v xml:space="preserve"> Pigs for fattening (&gt;=110KG)</v>
          </cell>
          <cell r="D52" t="str">
            <v xml:space="preserve"> Mastschweine (&gt;=110 kg)</v>
          </cell>
          <cell r="E52" t="str">
            <v xml:space="preserve"> Suini da ingrasso,,pari o superiore a 110 chilogrammi.</v>
          </cell>
          <cell r="F52" t="str">
            <v xml:space="preserve">c) de 110 kilogramos o más. </v>
          </cell>
          <cell r="G52" t="str">
            <v xml:space="preserve">c) igual ou superior a 110 kg; </v>
          </cell>
          <cell r="H52" t="str">
            <v xml:space="preserve">c) van 110 kg of meer; </v>
          </cell>
          <cell r="I52" t="str">
            <v xml:space="preserve">c) 110 kg og derover. </v>
          </cell>
          <cell r="J52" t="str">
            <v>γ) από 110 χιλιόγραμμα και άνω-</v>
          </cell>
          <cell r="K52" t="str">
            <v>c) 110 kilogrammaa tai enemmän</v>
          </cell>
          <cell r="L52" t="str">
            <v>c) minst 110 kg.</v>
          </cell>
          <cell r="M52" t="str">
            <v>c) trzoda chlewna na rzeź  (&gt;=110KG)</v>
          </cell>
          <cell r="N52" t="str">
            <v>c) nejméně 110 kg;</v>
          </cell>
          <cell r="O52" t="str">
            <v>c) 110 kg vagy e fölötti;</v>
          </cell>
          <cell r="P52" t="str">
            <v>c) 110 kg või enam;</v>
          </cell>
          <cell r="Q52" t="str">
            <v>c) 110 kg vai vairāk;</v>
          </cell>
          <cell r="R52" t="str">
            <v>c) 110 kg ir daugiau;</v>
          </cell>
          <cell r="S52" t="str">
            <v>(ÿ) ta’ 110 kg jew aktar;</v>
          </cell>
          <cell r="T52" t="str">
            <v>c) 110 kg a viac;</v>
          </cell>
          <cell r="U52" t="str">
            <v>(c) 110 kg ali več;</v>
          </cell>
          <cell r="V52" t="str">
            <v>в) 110 кг или повече;</v>
          </cell>
          <cell r="W52" t="str">
            <v>(c) de 110 kg sau mai mult.</v>
          </cell>
        </row>
        <row r="53">
          <cell r="A53" t="str">
            <v>PP4000</v>
          </cell>
          <cell r="B53" t="str">
            <v>Porcs reproducteursd'un poids vif de 50 kg et plus</v>
          </cell>
          <cell r="C53" t="str">
            <v>Breeding Pigs (&gt;=50KG)</v>
          </cell>
          <cell r="D53" t="str">
            <v>Zuchtschweine (Sauen und Eber) &gt;= 50 kg</v>
          </cell>
          <cell r="E53" t="str">
            <v>Suini riproduttori di peso vivo pari o superiore a 50 chilogrammi:</v>
          </cell>
          <cell r="F53" t="str">
            <v xml:space="preserve">D. Cerdos reproductores con un peso vivo de 50 kilogramos o más: </v>
          </cell>
          <cell r="G53" t="str">
            <v xml:space="preserve">D. Porcos reprodutores com peso vivo igual ou superior a 50 kg: </v>
          </cell>
          <cell r="H53" t="str">
            <v xml:space="preserve">D. Fokvarkens met een levend gewicht van 50 kg of meer: </v>
          </cell>
          <cell r="I53" t="str">
            <v xml:space="preserve">D. Avlssvin med en levende vaegt paa 50 kg og derover: </v>
          </cell>
          <cell r="J53" t="str">
            <v>Δ. Χοίροι αναπαραγωγής ζώντος βάρους 50 χιλιογράμμων και άνω:</v>
          </cell>
          <cell r="K53" t="str">
            <v>D. Siitossiat, joiden elopaino on 50 kilogrammaa tai enemmän:</v>
          </cell>
          <cell r="L53" t="str">
            <v>D. Avelsgrisar med levande vikt på minst 50 kg:</v>
          </cell>
          <cell r="M53" t="str">
            <v>trzoda chlewna na chów  (&gt;=50KG)</v>
          </cell>
          <cell r="N53" t="str">
            <v>D. chovná prasata o živé váze nejméně 50 kg:</v>
          </cell>
          <cell r="O53" t="str">
            <v>D. 50 kg-ot elérő és e fölötti élősúlyú tenyészsertés:</v>
          </cell>
          <cell r="P53" t="str">
            <v>D. Tõusead eluskaaluga 50 kg ja enam;</v>
          </cell>
          <cell r="Q53" t="str">
            <v>D. Vaislas cūkas ar dzīvsvaru 50 kg un vairāk:</v>
          </cell>
          <cell r="R53" t="str">
            <v>D. veislinės kiaulės, kurių gyvasis svoris yra 50 kg ir daugiau;</v>
          </cell>
          <cell r="S53" t="str">
            <v>D. majjali tat-trobbija ħajjin b’piż ta’ 50 kg jew aktar;</v>
          </cell>
          <cell r="T53" t="str">
            <v>D. chovné ošípané so živou váhou 50 kg a viac;</v>
          </cell>
          <cell r="U53" t="str">
            <v>D. plemenski prašiči z živo težo 50 kg in več;</v>
          </cell>
          <cell r="V53" t="str">
            <v>Г. свине за разплод с живо тегло 50 кг и повече;</v>
          </cell>
          <cell r="W53" t="str">
            <v>D. Porci pentru reproducţie cu o greutate de 50 kg sau mai mult</v>
          </cell>
        </row>
        <row r="54">
          <cell r="A54" t="str">
            <v>PP4100</v>
          </cell>
          <cell r="B54" t="str">
            <v xml:space="preserve"> Verrats</v>
          </cell>
          <cell r="C54" t="str">
            <v>Boars</v>
          </cell>
          <cell r="D54" t="str">
            <v xml:space="preserve"> Eber</v>
          </cell>
          <cell r="E54" t="str">
            <v>Verri</v>
          </cell>
          <cell r="F54" t="str">
            <v xml:space="preserve">a) verracos; </v>
          </cell>
          <cell r="G54" t="str">
            <v xml:space="preserve">a) varrascos, </v>
          </cell>
          <cell r="H54" t="str">
            <v xml:space="preserve">a) beren; </v>
          </cell>
          <cell r="I54" t="str">
            <v>a) orner</v>
          </cell>
          <cell r="J54" t="str">
            <v>α) αρσενικοί-</v>
          </cell>
          <cell r="K54" t="str">
            <v xml:space="preserve">a) karjut; </v>
          </cell>
          <cell r="L54" t="str">
            <v>a) Galtar.</v>
          </cell>
          <cell r="M54" t="str">
            <v xml:space="preserve">a) knury </v>
          </cell>
          <cell r="N54" t="str">
            <v>a) kanci;</v>
          </cell>
          <cell r="O54" t="str">
            <v>a) kan;</v>
          </cell>
          <cell r="P54" t="str">
            <v>a) kuldid;</v>
          </cell>
          <cell r="Q54" t="str">
            <v>a) kuiļi;</v>
          </cell>
          <cell r="R54" t="str">
            <v>a) paršai;</v>
          </cell>
          <cell r="S54" t="str">
            <v>(a) ħnieżer selvaġġi;</v>
          </cell>
          <cell r="T54" t="str">
            <v>a) kance;</v>
          </cell>
          <cell r="U54" t="str">
            <v>(a) merjasci;</v>
          </cell>
          <cell r="V54" t="str">
            <v>а) нерези;</v>
          </cell>
          <cell r="W54" t="str">
            <v>(a) vieri;</v>
          </cell>
        </row>
        <row r="55">
          <cell r="A55" t="str">
            <v>PP4200</v>
          </cell>
          <cell r="B55" t="str">
            <v>Truies-total</v>
          </cell>
          <cell r="C55" t="str">
            <v>Breeding Sows</v>
          </cell>
          <cell r="D55" t="str">
            <v>Sauen insgesamt</v>
          </cell>
          <cell r="E55" t="str">
            <v>Scrofe totale</v>
          </cell>
          <cell r="F55" t="str">
            <v xml:space="preserve">    Cerdas : totale</v>
          </cell>
          <cell r="G55" t="str">
            <v>Porcas, total</v>
          </cell>
          <cell r="H55" t="str">
            <v>Zeugen, totaal</v>
          </cell>
          <cell r="I55" t="str">
            <v>Soeer i alt</v>
          </cell>
          <cell r="J55" t="str">
            <v>θηλυκοί αναπαραγωγής</v>
          </cell>
          <cell r="K55" t="str">
            <v>Kaikki emakot</v>
          </cell>
          <cell r="L55" t="str">
            <v>Hongrisar, totalt</v>
          </cell>
          <cell r="M55" t="str">
            <v xml:space="preserve">b) lochy ogółem </v>
          </cell>
          <cell r="N55" t="str">
            <v>prasnice</v>
          </cell>
          <cell r="O55" t="str">
            <v>kocák</v>
          </cell>
          <cell r="P55" t="str">
            <v>Emised</v>
          </cell>
          <cell r="Q55" t="str">
            <v>sivēnmātes</v>
          </cell>
          <cell r="R55" t="str">
            <v>kiaulės</v>
          </cell>
          <cell r="S55" t="str">
            <v>qżieqeż, total</v>
          </cell>
          <cell r="T55" t="str">
            <v>prasnice</v>
          </cell>
          <cell r="U55" t="str">
            <v>Svinje</v>
          </cell>
          <cell r="V55" t="str">
            <v>женски свине</v>
          </cell>
          <cell r="W55" t="str">
            <v>scroafe</v>
          </cell>
        </row>
        <row r="56">
          <cell r="A56" t="str">
            <v>PP4210</v>
          </cell>
          <cell r="B56" t="str">
            <v xml:space="preserve"> Truies saillies</v>
          </cell>
          <cell r="C56" t="str">
            <v xml:space="preserve"> Mated Sows</v>
          </cell>
          <cell r="D56" t="str">
            <v xml:space="preserve"> gedeckte Sauen</v>
          </cell>
          <cell r="E56" t="str">
            <v>Scrofe montate, di cui:</v>
          </cell>
          <cell r="F56" t="str">
            <v xml:space="preserve">b) cerdas cubiertas, de las cuales: </v>
          </cell>
          <cell r="G56" t="str">
            <v xml:space="preserve">b) porcas cobertas, das quais: </v>
          </cell>
          <cell r="H56" t="str">
            <v xml:space="preserve">b) gedekte zeugen, waarvan: </v>
          </cell>
          <cell r="I56" t="str">
            <v>b) bedaekkede soeer, heraf</v>
          </cell>
          <cell r="J56" t="str">
            <v>β) θηλυκοί που έχουν ζευγαρώσει, από τους οποίους:</v>
          </cell>
          <cell r="K56" t="str">
            <v>b) astutetut emakot, joista:</v>
          </cell>
          <cell r="L56" t="str">
            <v>b) Betäckta hongrisar, varav</v>
          </cell>
          <cell r="M56" t="str">
            <v>ba) lochy prośne</v>
          </cell>
          <cell r="N56" t="str">
            <v>b) plemenné prasnice, z toho:</v>
          </cell>
          <cell r="O56" t="str">
            <v>b) fedeztetett kocák, amelyekből:</v>
          </cell>
          <cell r="P56" t="str">
            <v>b) paaritatud emised, kellest:</v>
          </cell>
          <cell r="Q56" t="str">
            <v>b) apsēklotās sivēnmātes, no kurām:</v>
          </cell>
          <cell r="R56" t="str">
            <v>b) sukergtos kiaulės, tarp kurių:</v>
          </cell>
          <cell r="S56" t="str">
            <v xml:space="preserve">(b) qżieqeż ħajjin inxurjati; li minnhom </v>
          </cell>
          <cell r="T56" t="str">
            <v>b) pripustené prasnice, a z toho:</v>
          </cell>
          <cell r="U56" t="str">
            <v>(b) breje svinje, od tega:</v>
          </cell>
          <cell r="V56" t="str">
            <v>б) оплодени женски свине, от които:</v>
          </cell>
          <cell r="W56" t="str">
            <v>(b) scroafe de prăsilă, din care:</v>
          </cell>
        </row>
        <row r="57">
          <cell r="A57" t="str">
            <v>PP4211</v>
          </cell>
          <cell r="B57" t="str">
            <v>dont truies saillies pour la première fois</v>
          </cell>
          <cell r="C57" t="str">
            <v xml:space="preserve"> of which: Sows mated for the first time</v>
          </cell>
          <cell r="D57" t="str">
            <v xml:space="preserve"> davon erstmal gedeckte</v>
          </cell>
          <cell r="E57" t="str">
            <v>Scrofe montate per la prima volta,</v>
          </cell>
          <cell r="F57" t="str">
            <v xml:space="preserve">b 1) cerdas cubiertas por primera vez; </v>
          </cell>
          <cell r="G57" t="str">
            <v xml:space="preserve">b)1) porcas cobertas pela primeira vez, </v>
          </cell>
          <cell r="H57" t="str">
            <v xml:space="preserve">b) 1. zeugen die voor de eerste maal gedekt zijn; </v>
          </cell>
          <cell r="I57" t="str">
            <v>b 1) for foerste gang bedaekkede soeer</v>
          </cell>
          <cell r="J57" t="str">
            <v>β 1) θηλυκοί χοίροι που έχουν ζευγαρώσει για πρώτη φορά-</v>
          </cell>
          <cell r="K57" t="str">
            <v xml:space="preserve">b1) ensimmäistä kertaa astutetut emakot; </v>
          </cell>
          <cell r="L57" t="str">
            <v>b1) hongrisar betäckta för första gången,</v>
          </cell>
          <cell r="M57" t="str">
            <v>baa) lochy prośne po raz pierwszy</v>
          </cell>
          <cell r="N57" t="str">
            <v>b1) prasničky;</v>
          </cell>
          <cell r="O57" t="str">
            <v>ba) első alkalommal fedeztetett koca;</v>
          </cell>
          <cell r="P57" t="str">
            <v>b1) esimest korda paaritatud emised;</v>
          </cell>
          <cell r="Q57" t="str">
            <v>b1) pirmoreiz apsēklotas sivēnmātes;</v>
          </cell>
          <cell r="R57" t="str">
            <v>b1) pirmą kartą sukergtos kiaulės;</v>
          </cell>
          <cell r="S57" t="str">
            <v>(b1) qżieqeż inxurjati għall-ewwel darba;</v>
          </cell>
          <cell r="T57" t="str">
            <v>b1) prasnice, ktoré boli pripustené prvý raz;</v>
          </cell>
          <cell r="U57" t="str">
            <v>(b1) prvesnice;</v>
          </cell>
          <cell r="V57" t="str">
            <v>б1) женски свине, оплодени за първи път;</v>
          </cell>
          <cell r="W57" t="str">
            <v>(b 1) scroafe montate pentru prima dată;</v>
          </cell>
        </row>
        <row r="58">
          <cell r="A58" t="str">
            <v>PP4220</v>
          </cell>
          <cell r="B58" t="str">
            <v xml:space="preserve"> Autres truies</v>
          </cell>
          <cell r="C58" t="str">
            <v xml:space="preserve"> Breeding Sows not mated</v>
          </cell>
          <cell r="D58" t="str">
            <v>andere Sauen</v>
          </cell>
          <cell r="E58" t="str">
            <v>Altre scrofe, di cui:</v>
          </cell>
          <cell r="F58" t="str">
            <v xml:space="preserve">c) otras cerdas, de las cuales: </v>
          </cell>
          <cell r="G58" t="str">
            <v xml:space="preserve">c) outras porcas, das quais: </v>
          </cell>
          <cell r="H58" t="str">
            <v xml:space="preserve">c) andere zeugen, waarvan: </v>
          </cell>
          <cell r="I58" t="str">
            <v>c) andre soeer, heraf</v>
          </cell>
          <cell r="J58" t="str">
            <v>γ) άλλοι θηλυκοί χοίροι, από τους οποίους:</v>
          </cell>
          <cell r="K58" t="str">
            <v>c) muut emakot, joista:</v>
          </cell>
          <cell r="L58" t="str">
            <v>c) andra hongrisar, varav</v>
          </cell>
          <cell r="M58" t="str">
            <v>bb) lochy nieprośne</v>
          </cell>
          <cell r="N58" t="str">
            <v>c) ostatní prasnice, z toho:</v>
          </cell>
          <cell r="O58" t="str">
            <v>c) egyéb kocák, melyekből:</v>
          </cell>
          <cell r="P58" t="str">
            <v>c) muud emised, kellest:</v>
          </cell>
          <cell r="Q58" t="str">
            <v>c) citas sivēnmātes, ko kurām:</v>
          </cell>
          <cell r="R58" t="str">
            <v>c) kitos kiaulės, tarp kurių:</v>
          </cell>
          <cell r="S58" t="str">
            <v xml:space="preserve">(c) qżieqeż oħrajn, li minnhom: </v>
          </cell>
          <cell r="T58" t="str">
            <v>c) ostatné prasnice, a z toho:</v>
          </cell>
          <cell r="U58" t="str">
            <v>(c) druge svinje, od tega:</v>
          </cell>
          <cell r="V58" t="str">
            <v>в) други свине, от които:</v>
          </cell>
          <cell r="W58" t="str">
            <v>(c) alte scroafe, din care:</v>
          </cell>
        </row>
        <row r="59">
          <cell r="A59" t="str">
            <v>PP4221</v>
          </cell>
          <cell r="B59" t="str">
            <v>dont jeunes truies non encore saillies</v>
          </cell>
          <cell r="C59" t="str">
            <v xml:space="preserve"> of which: Breeding Gilts not yet mated</v>
          </cell>
          <cell r="D59" t="str">
            <v>davon noch nicht gedeckte Jungsauen</v>
          </cell>
          <cell r="E59" t="str">
            <v>Giovani scrofe non ancora montate.</v>
          </cell>
          <cell r="F59" t="str">
            <v xml:space="preserve">c 1) cerdas jóvenes que aún no hayan sido cubiertas. </v>
          </cell>
          <cell r="G59" t="str">
            <v xml:space="preserve">c)1) porcas novas ainda não cobertas. </v>
          </cell>
          <cell r="H59" t="str">
            <v xml:space="preserve">c) 1. jonge, nog niet gedekte zeugen. </v>
          </cell>
          <cell r="I59" t="str">
            <v xml:space="preserve">c 1) endnu ikke bedaekkede ungsoeer. </v>
          </cell>
          <cell r="J59" t="str">
            <v>γ 1) νεαρά ζώα που δεν έχουν ζευγαρώσει ακόμα.</v>
          </cell>
          <cell r="K59" t="str">
            <v>c1) nuoret vielä astuttamattomat emakot.</v>
          </cell>
          <cell r="L59" t="str">
            <v>c1) unga hongrisar som ännu inte har betäckts</v>
          </cell>
          <cell r="M59" t="str">
            <v>bba) loszki jeszcze nieprośne</v>
          </cell>
          <cell r="N59" t="str">
            <v>c1) prasničky před připuštěním.</v>
          </cell>
          <cell r="O59" t="str">
            <v>ca) még nem fedeztetett kocasüldő.</v>
          </cell>
          <cell r="P59" t="str">
            <v>c1) veel paaritamata nooremised.</v>
          </cell>
          <cell r="Q59" t="str">
            <v>c1) vēl neapsēklotas sivēnmātes.</v>
          </cell>
          <cell r="R59" t="str">
            <v>c1) dar nekergtos kiaulaitės.</v>
          </cell>
          <cell r="S59" t="str">
            <v xml:space="preserve">(c1) ħnieżer żgħar li għadhom mhux inxurjati. </v>
          </cell>
          <cell r="T59" t="str">
            <v>c1)prasničky, ktoré ešte neboli pripustené.</v>
          </cell>
          <cell r="U59" t="str">
            <v>(c1) neobrejene mladice</v>
          </cell>
          <cell r="V59" t="str">
            <v>в1) млади женски свине, още неоплодени.</v>
          </cell>
          <cell r="W59" t="str">
            <v>(c 1) scrofiţe care nu au fătat încă.</v>
          </cell>
        </row>
        <row r="60">
          <cell r="A60" t="str">
            <v>PS0000</v>
          </cell>
          <cell r="B60" t="str">
            <v>Ovins, total</v>
          </cell>
          <cell r="C60" t="str">
            <v>Sheep, total</v>
          </cell>
          <cell r="D60" t="str">
            <v>Schafe, insgesamt</v>
          </cell>
          <cell r="E60" t="str">
            <v xml:space="preserve">A. Ovini, totale: </v>
          </cell>
          <cell r="F60" t="str">
            <v xml:space="preserve">A. Ovinos, total: </v>
          </cell>
          <cell r="G60" t="str">
            <v>A. Ovinos, total</v>
          </cell>
          <cell r="H60" t="str">
            <v xml:space="preserve">A. Schapen, totaal: </v>
          </cell>
          <cell r="I60" t="str">
            <v xml:space="preserve">A. Faar i alt: </v>
          </cell>
          <cell r="J60" t="str">
            <v>Α. Σύνολο προβάτων:</v>
          </cell>
          <cell r="K60" t="str">
            <v>A Kaikki lampaat:</v>
          </cell>
          <cell r="L60" t="str">
            <v>A. Får, totalt</v>
          </cell>
          <cell r="M60" t="str">
            <v>Owce ogółem</v>
          </cell>
          <cell r="N60" t="str">
            <v>A. ovce celkem:</v>
          </cell>
          <cell r="O60" t="str">
            <v>A. Juh, összesen:</v>
          </cell>
          <cell r="P60" t="str">
            <v>A. Lammaste üldarv:</v>
          </cell>
          <cell r="Q60" t="str">
            <v>A. Aitas kopā:</v>
          </cell>
          <cell r="R60" t="str">
            <v>A. avys, iš viso:</v>
          </cell>
          <cell r="S60" t="str">
            <v>A. ngħaġ, total:</v>
          </cell>
          <cell r="T60" t="str">
            <v>A. ovce, spolu:</v>
          </cell>
          <cell r="U60" t="str">
            <v>A. ovce, skupaj:</v>
          </cell>
          <cell r="V60" t="str">
            <v>А. общо овце:</v>
          </cell>
          <cell r="W60" t="str">
            <v>A) Ovine, total:</v>
          </cell>
        </row>
        <row r="61">
          <cell r="A61" t="str">
            <v>PS1000</v>
          </cell>
          <cell r="B61" t="str">
            <v xml:space="preserve"> Brebis et agnelles saillies</v>
          </cell>
          <cell r="C61" t="str">
            <v xml:space="preserve"> Ewes and ewe-lambs put to the ram</v>
          </cell>
          <cell r="D61" t="str">
            <v xml:space="preserve"> Mutterschafe und gedeckte Lämmer</v>
          </cell>
          <cell r="E61" t="str">
            <v xml:space="preserve">A.1. pecore e agnelle montate: </v>
          </cell>
          <cell r="F61" t="str">
            <v>A.1 Ovejas y corderas cubiertas</v>
          </cell>
          <cell r="G61" t="str">
            <v>A.1. Ovelhas e borregas cobertas</v>
          </cell>
          <cell r="H61" t="str">
            <v xml:space="preserve">A.1. Ooien en gedekte ooilammeren: </v>
          </cell>
          <cell r="I61" t="str">
            <v xml:space="preserve">A.1. Moderfaar og bedaekkede faar: </v>
          </cell>
          <cell r="J61" t="str">
            <v>Α.1. προβατίνες και οχευμένες αμνάδες:</v>
          </cell>
          <cell r="K61" t="str">
            <v>A.1 uuhet ja astutetut uuhikaritsat:</v>
          </cell>
          <cell r="L61" t="str">
            <v>A.1. tackor och betäckta tacklamm.</v>
          </cell>
          <cell r="M61" t="str">
            <v xml:space="preserve">a) maciorki owcze i jarki </v>
          </cell>
          <cell r="N61" t="str">
            <v>A.1. bahnice a jehnice určené k plemenitbě:</v>
          </cell>
          <cell r="O61" t="str">
            <v>A.1. Anyajuh és pároztatott jerke:</v>
          </cell>
          <cell r="P61" t="str">
            <v>A.1. uted ja paaritatud utetalled:</v>
          </cell>
          <cell r="Q61" t="str">
            <v>A.1. aitas un aplecinātijēri:</v>
          </cell>
          <cell r="R61" t="str">
            <v>A.1. veislinės avys ir avelės:</v>
          </cell>
          <cell r="S61" t="str">
            <v>A.1. ngħaġ femminili u ħrief femminili mqegħda mal-muntun:</v>
          </cell>
          <cell r="T61" t="str">
            <v>A.1. pripustené bahnice a jahnice;</v>
          </cell>
          <cell r="U61" t="str">
            <v>A.1 ovce in pripuščene mladice:</v>
          </cell>
          <cell r="V61" t="str">
            <v>А.1. обагнени овце и заплодени дзвиски;</v>
          </cell>
          <cell r="W61" t="str">
            <v>A.1. Oi fătătoare şi miori montate:</v>
          </cell>
        </row>
        <row r="62">
          <cell r="A62" t="str">
            <v>PS1100</v>
          </cell>
          <cell r="B62" t="str">
            <v>Brebis et agnelles laitières saillies</v>
          </cell>
          <cell r="C62" t="str">
            <v xml:space="preserve"> Milk ewes and milk ewe-lamb put to the ram</v>
          </cell>
          <cell r="D62" t="str">
            <v>Milchschafe und gedeckte Lämmer zur Erzeugung von Milch</v>
          </cell>
          <cell r="E62" t="str">
            <v xml:space="preserve">A.1.1. pecore da latte e agnelle montate da latte; </v>
          </cell>
          <cell r="F62" t="str">
            <v>A.1.1 Ovejas de ordeño y corderas cubiertas para ordeño</v>
          </cell>
          <cell r="G62" t="str">
            <v>A.1.1. ovelhas leiteiras e borregas leiteiras cobertas</v>
          </cell>
          <cell r="H62" t="str">
            <v xml:space="preserve">A.1.1. melkooien en gedekte ooilammeren voor de melkproduktie, </v>
          </cell>
          <cell r="I62" t="str">
            <v>A.1.1. maelkeydende faar og bedaekkede maelkeydende faar</v>
          </cell>
          <cell r="J62" t="str">
            <v>Α.1.1. προβατίνες γαλακτοπαραγωγής και οχευμένες αμνάδες γαλακτοπαραγωγής-</v>
          </cell>
          <cell r="K62" t="str">
            <v xml:space="preserve">A.1.1 lypsyuuhet ja astutetut lypsyuuhikaritsat; </v>
          </cell>
          <cell r="L62" t="str">
            <v>A.1.1. tackor av mjölkras och betäckta tacklamm av mjölkras.</v>
          </cell>
          <cell r="M62" t="str">
            <v>aa) maciorki i jarki mleczne</v>
          </cell>
          <cell r="N62" t="str">
            <v>A.1.1. dojné bahnice a dojné jehnice určené k plemenitbě;</v>
          </cell>
          <cell r="O62" t="str">
            <v>A.1.1. (Tejhasznú) anyajuh és pároztatott jerke;</v>
          </cell>
          <cell r="P62" t="str">
            <v>A.1.1. piimalambad ja paaritatud piimalambatalled;</v>
          </cell>
          <cell r="Q62" t="str">
            <v>A.1.1. slaucamās aitas un aplecināti slaucamo aitu jēri;</v>
          </cell>
          <cell r="R62" t="str">
            <v>A.1.1. melžiamos veislinės avys ir avelės;</v>
          </cell>
          <cell r="S62" t="str">
            <v>A.1.1. ngħaġ femminili tal-ħalib u ħrief femminili tal-ħalib mqegħda mal-muntun;</v>
          </cell>
          <cell r="T62" t="str">
            <v>A.1.1. pripustené dojné bahnice a dojné jahnice;</v>
          </cell>
          <cell r="U62" t="str">
            <v>A.1.1 mlečne ovce in pripuščene mlečne mladice;</v>
          </cell>
          <cell r="V62" t="str">
            <v>А.1.1. млекодайни обагнени овце и млекодайни заплодени дзвиски;</v>
          </cell>
          <cell r="W62" t="str">
            <v>A.1.1. oi fătătoare pentru lapte şi miori montate pentru lapte:</v>
          </cell>
        </row>
        <row r="63">
          <cell r="A63" t="str">
            <v>PS1200</v>
          </cell>
          <cell r="B63" t="str">
            <v>Autres brebis et agnelles saillies</v>
          </cell>
          <cell r="C63" t="str">
            <v>Other ewes and ewe-lambs put to the ram</v>
          </cell>
          <cell r="D63" t="str">
            <v>Andere Milchschafe und gedeckte Lämmer</v>
          </cell>
          <cell r="E63" t="str">
            <v xml:space="preserve">A.1.2. altre pecore e agnelle montate; </v>
          </cell>
          <cell r="F63" t="str">
            <v>A.1.2 Otras ovejas y corderas cubiertas</v>
          </cell>
          <cell r="G63" t="str">
            <v>A.1.2. outras ovelhas e outras borregas cobertas</v>
          </cell>
          <cell r="H63" t="str">
            <v xml:space="preserve">A.1.2. andere ooien en gedekte ooilammeren; </v>
          </cell>
          <cell r="I63" t="str">
            <v>A.1.2. andre moderfaar og bedaekkede faar</v>
          </cell>
          <cell r="J63" t="str">
            <v>Α.1.2. άλλες προβατίνες και οχευμένες αμνάδες-</v>
          </cell>
          <cell r="K63" t="str">
            <v xml:space="preserve">A.1.2 muut uuhet ja astutetut uuhikaritsat; </v>
          </cell>
          <cell r="L63" t="str">
            <v>A.1.2. andra tackor och betäckta tacklamm.</v>
          </cell>
          <cell r="M63" t="str">
            <v xml:space="preserve">ab) pozostałe maciorki owcze i jarki </v>
          </cell>
          <cell r="N63" t="str">
            <v>A.1.2. ostatní bahnice a jehnice určené k plemenitbě;</v>
          </cell>
          <cell r="O63" t="str">
            <v>A.1.2. Egyéb anyajuh és pároztatott jerke;</v>
          </cell>
          <cell r="P63" t="str">
            <v>A.1.2. muud uted ja paaritatud utetalled;</v>
          </cell>
          <cell r="Q63" t="str">
            <v>A.1.2. citas aitas un aplecināti jēri;</v>
          </cell>
          <cell r="R63" t="str">
            <v>A.1.2. kitos veislinės avys ir avelės;</v>
          </cell>
          <cell r="S63" t="str">
            <v>A.1.2. ngħaġ femminili u ħrief femminili oħra mqegħda mal-muntun;</v>
          </cell>
          <cell r="T63" t="str">
            <v>A.1.2. ostatné pripustené bahnice a jahnice;</v>
          </cell>
          <cell r="U63" t="str">
            <v>A.1.2. druge ovce in druge pripuščene mladice;</v>
          </cell>
          <cell r="V63" t="str">
            <v>А.1.2. други обагнени овце и заплодени дзвиски;</v>
          </cell>
          <cell r="W63" t="str">
            <v>A.1.2. alte oi fătătoare şi mioare montate;</v>
          </cell>
        </row>
        <row r="64">
          <cell r="A64" t="str">
            <v>PS2000</v>
          </cell>
          <cell r="B64" t="str">
            <v xml:space="preserve"> Autres ovins</v>
          </cell>
          <cell r="C64" t="str">
            <v xml:space="preserve"> Other sheep</v>
          </cell>
          <cell r="D64" t="str">
            <v xml:space="preserve"> Andere Schafe</v>
          </cell>
          <cell r="E64" t="str">
            <v xml:space="preserve">A.2. altri ovini. </v>
          </cell>
          <cell r="F64" t="str">
            <v xml:space="preserve">A.2 Otros ovinos. </v>
          </cell>
          <cell r="G64" t="str">
            <v>A2. Outros ovinos</v>
          </cell>
          <cell r="H64" t="str">
            <v xml:space="preserve">A.2. Andere schapen; </v>
          </cell>
          <cell r="I64" t="str">
            <v xml:space="preserve">A.2. Andre faar. </v>
          </cell>
          <cell r="J64" t="str">
            <v>Α.2. λοιπά πρόβατα.</v>
          </cell>
          <cell r="K64" t="str">
            <v>A.2 muut lampaat.</v>
          </cell>
          <cell r="L64" t="str">
            <v>A.2. andra får.</v>
          </cell>
          <cell r="M64" t="str">
            <v>b) owce pozostałe</v>
          </cell>
          <cell r="N64" t="str">
            <v>A.2. ostatní ovce.</v>
          </cell>
          <cell r="O64" t="str">
            <v>A.2. Egyéb juh.</v>
          </cell>
          <cell r="P64" t="str">
            <v>A.2. muud lambad.</v>
          </cell>
          <cell r="Q64" t="str">
            <v>A.2. citas aitas.</v>
          </cell>
          <cell r="R64" t="str">
            <v>A.2. kitos avys.</v>
          </cell>
          <cell r="S64" t="str">
            <v>A.2. ngħaġ oħra.</v>
          </cell>
          <cell r="T64" t="str">
            <v>A.2. ostatné ovce.</v>
          </cell>
          <cell r="U64" t="str">
            <v>A.2 druge ovce.</v>
          </cell>
          <cell r="V64" t="str">
            <v>А.2. други овце;</v>
          </cell>
          <cell r="W64" t="str">
            <v>A.2. alte ovine.</v>
          </cell>
        </row>
        <row r="113">
          <cell r="A113">
            <v>4</v>
          </cell>
          <cell r="B113" t="str">
            <v>Avril</v>
          </cell>
          <cell r="C113" t="str">
            <v>April</v>
          </cell>
          <cell r="D113" t="str">
            <v>April</v>
          </cell>
          <cell r="E113" t="str">
            <v xml:space="preserve">Aprile </v>
          </cell>
          <cell r="F113" t="str">
            <v xml:space="preserve">Abril </v>
          </cell>
          <cell r="G113" t="str">
            <v xml:space="preserve">Abril </v>
          </cell>
          <cell r="H113" t="str">
            <v xml:space="preserve">April </v>
          </cell>
          <cell r="I113" t="str">
            <v>April</v>
          </cell>
          <cell r="J113" t="str">
            <v>Απρίλιος</v>
          </cell>
          <cell r="K113" t="str">
            <v>Huhtikuu</v>
          </cell>
          <cell r="L113" t="str">
            <v>April</v>
          </cell>
          <cell r="M113" t="str">
            <v>kwiecień</v>
          </cell>
          <cell r="N113" t="str">
            <v>duben</v>
          </cell>
          <cell r="O113" t="str">
            <v>Április</v>
          </cell>
          <cell r="P113" t="str">
            <v>aprill</v>
          </cell>
          <cell r="Q113" t="str">
            <v>aprīlis</v>
          </cell>
          <cell r="R113" t="str">
            <v>balandis</v>
          </cell>
          <cell r="S113" t="str">
            <v>April</v>
          </cell>
          <cell r="T113" t="str">
            <v>Apríl</v>
          </cell>
          <cell r="U113" t="str">
            <v>april</v>
          </cell>
          <cell r="V113" t="str">
            <v>April</v>
          </cell>
          <cell r="W113" t="str">
            <v>April</v>
          </cell>
        </row>
        <row r="114">
          <cell r="A114">
            <v>5</v>
          </cell>
          <cell r="B114" t="str">
            <v>Mai/Juin</v>
          </cell>
          <cell r="C114" t="str">
            <v>May/June</v>
          </cell>
          <cell r="D114" t="str">
            <v>Mai/Juni</v>
          </cell>
          <cell r="E114" t="str">
            <v xml:space="preserve">maggio/giugno </v>
          </cell>
          <cell r="F114" t="str">
            <v>Mayo /Junio</v>
          </cell>
          <cell r="G114" t="str">
            <v xml:space="preserve">Maio/Junho </v>
          </cell>
          <cell r="H114" t="str">
            <v xml:space="preserve">Mei/Juni </v>
          </cell>
          <cell r="I114" t="str">
            <v>Maj/Juni</v>
          </cell>
          <cell r="J114" t="str">
            <v>Μάιος/Ιούνιος</v>
          </cell>
          <cell r="K114" t="str">
            <v>Toukokuu/ kesäkuu</v>
          </cell>
          <cell r="L114" t="str">
            <v>Maj/Juni</v>
          </cell>
          <cell r="M114" t="str">
            <v>maj/czerwiec</v>
          </cell>
          <cell r="N114" t="str">
            <v>květen/červen</v>
          </cell>
          <cell r="O114" t="str">
            <v>Május/Június</v>
          </cell>
          <cell r="P114" t="str">
            <v>mai/juuni</v>
          </cell>
          <cell r="Q114" t="str">
            <v>maijs/jūnijs</v>
          </cell>
          <cell r="R114" t="str">
            <v>gegužė/birželis</v>
          </cell>
          <cell r="S114" t="str">
            <v>Mejju/Ġunju</v>
          </cell>
          <cell r="T114" t="str">
            <v>Máj/Jún</v>
          </cell>
          <cell r="U114" t="str">
            <v xml:space="preserve">maj/junij </v>
          </cell>
          <cell r="V114" t="str">
            <v>May/June</v>
          </cell>
          <cell r="W114" t="str">
            <v>May/June</v>
          </cell>
        </row>
        <row r="115">
          <cell r="A115">
            <v>8</v>
          </cell>
          <cell r="B115" t="str">
            <v>Août</v>
          </cell>
          <cell r="C115" t="str">
            <v>August</v>
          </cell>
          <cell r="D115" t="str">
            <v>August</v>
          </cell>
          <cell r="E115" t="str">
            <v xml:space="preserve">agosto </v>
          </cell>
          <cell r="F115" t="str">
            <v xml:space="preserve">Agosto </v>
          </cell>
          <cell r="G115" t="str">
            <v xml:space="preserve">Agosto </v>
          </cell>
          <cell r="H115" t="str">
            <v xml:space="preserve">Augustus </v>
          </cell>
          <cell r="I115" t="str">
            <v>August</v>
          </cell>
          <cell r="J115" t="str">
            <v>Αύγουστος</v>
          </cell>
          <cell r="K115" t="str">
            <v>elokuu</v>
          </cell>
          <cell r="L115" t="str">
            <v>Augusti</v>
          </cell>
          <cell r="M115" t="str">
            <v>sierpień</v>
          </cell>
          <cell r="N115" t="str">
            <v>srpen</v>
          </cell>
          <cell r="O115" t="str">
            <v>Augusztus</v>
          </cell>
          <cell r="P115" t="str">
            <v>august</v>
          </cell>
          <cell r="Q115" t="str">
            <v>augusts</v>
          </cell>
          <cell r="R115" t="str">
            <v>rugpjūtis</v>
          </cell>
          <cell r="S115" t="str">
            <v>Awwissu</v>
          </cell>
          <cell r="T115" t="str">
            <v>August</v>
          </cell>
          <cell r="U115" t="str">
            <v xml:space="preserve">avgust </v>
          </cell>
          <cell r="V115" t="str">
            <v>August</v>
          </cell>
          <cell r="W115" t="str">
            <v>August</v>
          </cell>
        </row>
        <row r="116">
          <cell r="A116">
            <v>12</v>
          </cell>
          <cell r="B116" t="str">
            <v>Novembre / Décembre</v>
          </cell>
          <cell r="C116" t="str">
            <v>November / December</v>
          </cell>
          <cell r="D116" t="str">
            <v>November / Dezember</v>
          </cell>
          <cell r="E116" t="str">
            <v xml:space="preserve">Novembre / dicembre </v>
          </cell>
          <cell r="F116" t="str">
            <v xml:space="preserve">Noviembre / Diciembre </v>
          </cell>
          <cell r="G116" t="str">
            <v xml:space="preserve">Novembro / Dezembro </v>
          </cell>
          <cell r="H116" t="str">
            <v xml:space="preserve">November / December </v>
          </cell>
          <cell r="I116" t="str">
            <v>November / December</v>
          </cell>
          <cell r="J116" t="str">
            <v>Νοέμβριος / Δεκέμβριος</v>
          </cell>
          <cell r="K116" t="str">
            <v>Marraskuu / joulukuu</v>
          </cell>
          <cell r="L116" t="str">
            <v>November / December</v>
          </cell>
          <cell r="M116" t="str">
            <v>listopad/grudzień</v>
          </cell>
          <cell r="N116" t="str">
            <v>listopad/prosinec</v>
          </cell>
          <cell r="O116" t="str">
            <v>November/December</v>
          </cell>
          <cell r="P116" t="str">
            <v>november/detsember</v>
          </cell>
          <cell r="Q116" t="str">
            <v>novembris/decembris</v>
          </cell>
          <cell r="R116" t="str">
            <v>lapkritis/gruodis</v>
          </cell>
          <cell r="S116" t="str">
            <v>Novembru/Diċembru</v>
          </cell>
          <cell r="T116" t="str">
            <v>November /December</v>
          </cell>
          <cell r="U116" t="str">
            <v>november/december</v>
          </cell>
          <cell r="V116" t="str">
            <v>November / December</v>
          </cell>
          <cell r="W116" t="str">
            <v>November / December</v>
          </cell>
        </row>
        <row r="123">
          <cell r="D123" t="str">
            <v>AT</v>
          </cell>
          <cell r="E123">
            <v>2000</v>
          </cell>
        </row>
        <row r="124">
          <cell r="D124" t="str">
            <v>BE</v>
          </cell>
          <cell r="E124">
            <v>2650</v>
          </cell>
        </row>
        <row r="125">
          <cell r="D125" t="str">
            <v>BG</v>
          </cell>
          <cell r="E125">
            <v>700</v>
          </cell>
        </row>
        <row r="126">
          <cell r="D126" t="str">
            <v>CY</v>
          </cell>
          <cell r="E126">
            <v>60</v>
          </cell>
        </row>
        <row r="127">
          <cell r="D127" t="str">
            <v>CZ</v>
          </cell>
          <cell r="E127">
            <v>1400</v>
          </cell>
        </row>
        <row r="128">
          <cell r="D128" t="str">
            <v>DE</v>
          </cell>
          <cell r="E128">
            <v>13000</v>
          </cell>
        </row>
        <row r="129">
          <cell r="D129" t="str">
            <v>DK</v>
          </cell>
          <cell r="E129">
            <v>1650</v>
          </cell>
        </row>
        <row r="130">
          <cell r="D130" t="str">
            <v>EE</v>
          </cell>
          <cell r="E130">
            <v>250</v>
          </cell>
        </row>
        <row r="131">
          <cell r="D131" t="str">
            <v>ES</v>
          </cell>
          <cell r="E131">
            <v>6600</v>
          </cell>
        </row>
        <row r="132">
          <cell r="D132" t="str">
            <v>FI</v>
          </cell>
          <cell r="E132">
            <v>950</v>
          </cell>
        </row>
        <row r="133">
          <cell r="D133" t="str">
            <v>FR</v>
          </cell>
          <cell r="E133">
            <v>19000</v>
          </cell>
        </row>
        <row r="134">
          <cell r="D134" t="str">
            <v>GR</v>
          </cell>
          <cell r="E134">
            <v>650</v>
          </cell>
        </row>
        <row r="135">
          <cell r="D135" t="str">
            <v>HU</v>
          </cell>
          <cell r="E135">
            <v>720</v>
          </cell>
        </row>
        <row r="136">
          <cell r="D136" t="str">
            <v>IE</v>
          </cell>
          <cell r="E136">
            <v>6200</v>
          </cell>
        </row>
        <row r="137">
          <cell r="D137" t="str">
            <v>IS</v>
          </cell>
        </row>
        <row r="138">
          <cell r="D138" t="str">
            <v>IT</v>
          </cell>
          <cell r="E138">
            <v>6600</v>
          </cell>
        </row>
        <row r="139">
          <cell r="D139" t="str">
            <v>LT</v>
          </cell>
          <cell r="E139">
            <v>800</v>
          </cell>
        </row>
        <row r="140">
          <cell r="D140" t="str">
            <v>LU</v>
          </cell>
          <cell r="E140">
            <v>185</v>
          </cell>
        </row>
        <row r="141">
          <cell r="D141" t="str">
            <v>LV</v>
          </cell>
          <cell r="E141">
            <v>370</v>
          </cell>
        </row>
        <row r="142">
          <cell r="D142" t="str">
            <v>MT</v>
          </cell>
          <cell r="E142">
            <v>18</v>
          </cell>
        </row>
        <row r="143">
          <cell r="D143" t="str">
            <v>NL</v>
          </cell>
          <cell r="E143">
            <v>3750</v>
          </cell>
        </row>
        <row r="144">
          <cell r="D144" t="str">
            <v>PL</v>
          </cell>
          <cell r="E144">
            <v>5200</v>
          </cell>
        </row>
        <row r="145">
          <cell r="D145" t="str">
            <v>PT</v>
          </cell>
          <cell r="E145">
            <v>1400</v>
          </cell>
        </row>
        <row r="146">
          <cell r="D146" t="str">
            <v>RO</v>
          </cell>
          <cell r="E146">
            <v>2800</v>
          </cell>
        </row>
        <row r="147">
          <cell r="D147" t="str">
            <v>SE</v>
          </cell>
          <cell r="E147">
            <v>1550</v>
          </cell>
        </row>
        <row r="148">
          <cell r="D148" t="str">
            <v>SI</v>
          </cell>
          <cell r="E148">
            <v>450</v>
          </cell>
        </row>
        <row r="149">
          <cell r="D149" t="str">
            <v>SK</v>
          </cell>
          <cell r="E149">
            <v>550</v>
          </cell>
        </row>
        <row r="150">
          <cell r="D150" t="str">
            <v>TR</v>
          </cell>
          <cell r="E150">
            <v>9800</v>
          </cell>
        </row>
        <row r="151">
          <cell r="D151" t="str">
            <v>UK</v>
          </cell>
          <cell r="E151">
            <v>10500</v>
          </cell>
        </row>
      </sheetData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ictionary"/>
      <sheetName val="Countries"/>
      <sheetName val="Regions"/>
    </sheetNames>
    <sheetDataSet>
      <sheetData sheetId="0"/>
      <sheetData sheetId="1">
        <row r="1">
          <cell r="B1" t="str">
            <v>Български (bg)</v>
          </cell>
          <cell r="C1" t="str">
            <v>cestina (cs)</v>
          </cell>
          <cell r="D1" t="str">
            <v>dansk (da)</v>
          </cell>
          <cell r="E1" t="str">
            <v>Deutsch (de)</v>
          </cell>
          <cell r="F1" t="str">
            <v>eesti keel (et)</v>
          </cell>
          <cell r="G1" t="str">
            <v>ελληνικά (el)</v>
          </cell>
          <cell r="H1" t="str">
            <v>English (en)</v>
          </cell>
          <cell r="I1" t="str">
            <v>español (es)</v>
          </cell>
          <cell r="J1" t="str">
            <v>français (fr)</v>
          </cell>
          <cell r="K1" t="str">
            <v>Gaeilge (ga)</v>
          </cell>
          <cell r="L1" t="str">
            <v>italiano (it)</v>
          </cell>
          <cell r="M1" t="str">
            <v>latviesu valoda (lv)</v>
          </cell>
          <cell r="N1" t="str">
            <v>lietuviu kalba (lt)</v>
          </cell>
          <cell r="O1" t="str">
            <v>magyar (hu)</v>
          </cell>
          <cell r="P1" t="str">
            <v>Malti (mt)</v>
          </cell>
          <cell r="Q1" t="str">
            <v>Nederlands (nl)</v>
          </cell>
          <cell r="R1" t="str">
            <v>polski (pl)</v>
          </cell>
          <cell r="S1" t="str">
            <v>português (pt)</v>
          </cell>
          <cell r="T1" t="str">
            <v>româna (ro)</v>
          </cell>
          <cell r="U1" t="str">
            <v>slovencina (sk)</v>
          </cell>
          <cell r="V1" t="str">
            <v>slovenscina (sl)</v>
          </cell>
          <cell r="W1" t="str">
            <v>suomi (fi)</v>
          </cell>
          <cell r="X1" t="str">
            <v>svenska (sv)</v>
          </cell>
        </row>
        <row r="3">
          <cell r="A3" t="str">
            <v>TITLE</v>
          </cell>
        </row>
        <row r="4">
          <cell r="A4" t="str">
            <v>SUBTITLE1</v>
          </cell>
        </row>
        <row r="5">
          <cell r="A5" t="str">
            <v>SUBTITLE2</v>
          </cell>
        </row>
        <row r="9">
          <cell r="A9" t="str">
            <v>pc0000</v>
          </cell>
        </row>
        <row r="10">
          <cell r="A10" t="str">
            <v>pc1000</v>
          </cell>
        </row>
        <row r="11">
          <cell r="A11" t="str">
            <v>pc1100</v>
          </cell>
        </row>
        <row r="12">
          <cell r="A12" t="str">
            <v>pc1200</v>
          </cell>
        </row>
        <row r="13">
          <cell r="A13" t="str">
            <v>pc1210</v>
          </cell>
        </row>
        <row r="14">
          <cell r="A14" t="str">
            <v>pc1220</v>
          </cell>
        </row>
        <row r="15">
          <cell r="A15" t="str">
            <v>pc2000</v>
          </cell>
        </row>
        <row r="16">
          <cell r="A16" t="str">
            <v>pc2100</v>
          </cell>
        </row>
        <row r="17">
          <cell r="A17" t="str">
            <v>pc2200</v>
          </cell>
        </row>
        <row r="18">
          <cell r="A18" t="str">
            <v>pc2210</v>
          </cell>
        </row>
        <row r="19">
          <cell r="A19" t="str">
            <v>pc2220</v>
          </cell>
        </row>
        <row r="20">
          <cell r="A20" t="str">
            <v>pc3000</v>
          </cell>
        </row>
        <row r="21">
          <cell r="A21" t="str">
            <v>pc3100</v>
          </cell>
        </row>
        <row r="22">
          <cell r="A22" t="str">
            <v>pc3200</v>
          </cell>
        </row>
        <row r="23">
          <cell r="A23" t="str">
            <v>pc3210</v>
          </cell>
        </row>
        <row r="24">
          <cell r="A24" t="str">
            <v>pc3211</v>
          </cell>
        </row>
        <row r="25">
          <cell r="A25" t="str">
            <v>pc3212</v>
          </cell>
        </row>
        <row r="26">
          <cell r="A26" t="str">
            <v>pc3220</v>
          </cell>
        </row>
        <row r="27">
          <cell r="A27" t="str">
            <v>pc3221</v>
          </cell>
        </row>
        <row r="28">
          <cell r="A28" t="str">
            <v>pc3222</v>
          </cell>
        </row>
        <row r="29">
          <cell r="A29" t="str">
            <v>pc4000</v>
          </cell>
        </row>
        <row r="30">
          <cell r="A30" t="str">
            <v>pp0000</v>
          </cell>
        </row>
        <row r="31">
          <cell r="A31" t="str">
            <v>pp1000</v>
          </cell>
        </row>
        <row r="32">
          <cell r="A32" t="str">
            <v>pp2000</v>
          </cell>
        </row>
        <row r="33">
          <cell r="A33" t="str">
            <v>pp3000</v>
          </cell>
        </row>
        <row r="34">
          <cell r="A34" t="str">
            <v>pp3100</v>
          </cell>
        </row>
        <row r="35">
          <cell r="A35" t="str">
            <v>pp3200</v>
          </cell>
        </row>
        <row r="36">
          <cell r="A36" t="str">
            <v>pp3300</v>
          </cell>
        </row>
        <row r="37">
          <cell r="A37" t="str">
            <v>pp4000</v>
          </cell>
        </row>
        <row r="38">
          <cell r="A38" t="str">
            <v>pp4100</v>
          </cell>
        </row>
        <row r="39">
          <cell r="A39" t="str">
            <v>pp4200</v>
          </cell>
        </row>
        <row r="40">
          <cell r="A40" t="str">
            <v>pp4210</v>
          </cell>
        </row>
        <row r="41">
          <cell r="A41" t="str">
            <v>pp4211</v>
          </cell>
        </row>
        <row r="42">
          <cell r="A42" t="str">
            <v>pp4220</v>
          </cell>
        </row>
        <row r="43">
          <cell r="A43" t="str">
            <v>pp4221</v>
          </cell>
        </row>
        <row r="44">
          <cell r="A44" t="str">
            <v>ps0000</v>
          </cell>
        </row>
        <row r="45">
          <cell r="A45" t="str">
            <v>pg0000</v>
          </cell>
        </row>
      </sheetData>
      <sheetData sheetId="2">
        <row r="1">
          <cell r="A1" t="str">
            <v>?</v>
          </cell>
          <cell r="B1" t="str">
            <v>AT</v>
          </cell>
          <cell r="C1" t="str">
            <v>BE</v>
          </cell>
          <cell r="D1" t="str">
            <v>BG</v>
          </cell>
          <cell r="E1" t="str">
            <v>CY</v>
          </cell>
          <cell r="F1" t="str">
            <v>CZ</v>
          </cell>
          <cell r="G1" t="str">
            <v>DE</v>
          </cell>
          <cell r="H1" t="str">
            <v>DK</v>
          </cell>
          <cell r="I1" t="str">
            <v>EE</v>
          </cell>
          <cell r="J1" t="str">
            <v>ES</v>
          </cell>
          <cell r="K1" t="str">
            <v>FI</v>
          </cell>
          <cell r="L1" t="str">
            <v>FR</v>
          </cell>
          <cell r="M1" t="str">
            <v>GR</v>
          </cell>
          <cell r="N1" t="str">
            <v>HU</v>
          </cell>
          <cell r="O1" t="str">
            <v>IE</v>
          </cell>
          <cell r="P1" t="str">
            <v>IT</v>
          </cell>
          <cell r="Q1" t="str">
            <v>LT</v>
          </cell>
          <cell r="R1" t="str">
            <v>LU</v>
          </cell>
          <cell r="S1" t="str">
            <v>LV</v>
          </cell>
          <cell r="T1" t="str">
            <v>MT</v>
          </cell>
          <cell r="U1" t="str">
            <v>NL</v>
          </cell>
          <cell r="V1" t="str">
            <v>PL</v>
          </cell>
          <cell r="W1" t="str">
            <v>PT</v>
          </cell>
          <cell r="X1" t="str">
            <v>RO</v>
          </cell>
          <cell r="Y1" t="str">
            <v>SE</v>
          </cell>
          <cell r="Z1" t="str">
            <v>SI</v>
          </cell>
          <cell r="AA1" t="str">
            <v>SK</v>
          </cell>
          <cell r="AB1" t="str">
            <v>UK</v>
          </cell>
        </row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  <row r="11">
          <cell r="A11" t="str">
            <v>10</v>
          </cell>
        </row>
        <row r="12">
          <cell r="A12" t="str">
            <v>11</v>
          </cell>
        </row>
        <row r="13">
          <cell r="A13" t="str">
            <v>12</v>
          </cell>
        </row>
        <row r="14">
          <cell r="A14" t="str">
            <v>13</v>
          </cell>
        </row>
        <row r="15">
          <cell r="A15" t="str">
            <v>14</v>
          </cell>
        </row>
        <row r="16">
          <cell r="A16" t="str">
            <v>15</v>
          </cell>
        </row>
        <row r="17">
          <cell r="A17" t="str">
            <v>16</v>
          </cell>
        </row>
        <row r="18">
          <cell r="A18" t="str">
            <v>17</v>
          </cell>
        </row>
        <row r="19">
          <cell r="A19" t="str">
            <v>18</v>
          </cell>
        </row>
        <row r="20">
          <cell r="A20" t="str">
            <v>19</v>
          </cell>
        </row>
        <row r="21">
          <cell r="A21" t="str">
            <v>20</v>
          </cell>
        </row>
        <row r="22">
          <cell r="A22" t="str">
            <v>21</v>
          </cell>
        </row>
        <row r="23">
          <cell r="A23" t="str">
            <v>22</v>
          </cell>
        </row>
        <row r="24">
          <cell r="A24" t="str">
            <v>23</v>
          </cell>
        </row>
        <row r="25">
          <cell r="A25" t="str">
            <v>24</v>
          </cell>
        </row>
        <row r="26">
          <cell r="A26" t="str">
            <v>25</v>
          </cell>
        </row>
        <row r="27">
          <cell r="A27" t="str">
            <v>26</v>
          </cell>
        </row>
        <row r="28">
          <cell r="A28" t="str">
            <v>27</v>
          </cell>
        </row>
        <row r="29">
          <cell r="A29" t="str">
            <v>28</v>
          </cell>
        </row>
        <row r="30">
          <cell r="A30" t="str">
            <v>29</v>
          </cell>
        </row>
        <row r="31">
          <cell r="A31" t="str">
            <v>30</v>
          </cell>
        </row>
        <row r="32">
          <cell r="A32" t="str">
            <v>31</v>
          </cell>
        </row>
        <row r="33">
          <cell r="A33" t="str">
            <v>32</v>
          </cell>
        </row>
        <row r="34">
          <cell r="A34" t="str">
            <v>33</v>
          </cell>
        </row>
        <row r="35">
          <cell r="A35" t="str">
            <v>34</v>
          </cell>
        </row>
        <row r="36">
          <cell r="A36" t="str">
            <v>35</v>
          </cell>
        </row>
        <row r="37">
          <cell r="A37" t="str">
            <v>36</v>
          </cell>
        </row>
        <row r="38">
          <cell r="A38" t="str">
            <v>37</v>
          </cell>
        </row>
        <row r="39">
          <cell r="A39" t="str">
            <v>38</v>
          </cell>
        </row>
        <row r="40">
          <cell r="A40" t="str">
            <v>39</v>
          </cell>
        </row>
        <row r="41">
          <cell r="A41" t="str">
            <v>40</v>
          </cell>
        </row>
        <row r="42">
          <cell r="A42" t="str">
            <v>41</v>
          </cell>
        </row>
        <row r="43">
          <cell r="A43" t="str">
            <v>42</v>
          </cell>
        </row>
        <row r="44">
          <cell r="A44" t="str">
            <v>43</v>
          </cell>
        </row>
        <row r="45">
          <cell r="A45" t="str">
            <v>44</v>
          </cell>
        </row>
        <row r="46">
          <cell r="A46" t="str">
            <v>45</v>
          </cell>
        </row>
        <row r="47">
          <cell r="A47" t="str">
            <v>46</v>
          </cell>
        </row>
        <row r="48">
          <cell r="A48" t="str">
            <v>47</v>
          </cell>
        </row>
        <row r="49">
          <cell r="A49" t="str">
            <v>48</v>
          </cell>
        </row>
        <row r="50">
          <cell r="A50" t="str">
            <v>49</v>
          </cell>
        </row>
        <row r="51">
          <cell r="A51" t="str">
            <v>50</v>
          </cell>
        </row>
        <row r="52">
          <cell r="A52" t="str">
            <v>51</v>
          </cell>
        </row>
        <row r="53">
          <cell r="A53" t="str">
            <v>52</v>
          </cell>
        </row>
        <row r="54">
          <cell r="A54" t="str">
            <v>53</v>
          </cell>
        </row>
        <row r="55">
          <cell r="A55" t="str">
            <v>54</v>
          </cell>
        </row>
        <row r="56">
          <cell r="A56" t="str">
            <v>55</v>
          </cell>
        </row>
        <row r="57">
          <cell r="A57" t="str">
            <v>56</v>
          </cell>
        </row>
        <row r="58">
          <cell r="A58" t="str">
            <v>57</v>
          </cell>
        </row>
        <row r="59">
          <cell r="A59" t="str">
            <v>58</v>
          </cell>
        </row>
        <row r="60">
          <cell r="A60" t="str">
            <v>59</v>
          </cell>
        </row>
        <row r="61">
          <cell r="A61" t="str">
            <v>60</v>
          </cell>
        </row>
      </sheetData>
      <sheetData sheetId="3">
        <row r="2">
          <cell r="A2" t="str">
            <v>AT</v>
          </cell>
          <cell r="B2" t="str">
            <v>ÖSTERREICH</v>
          </cell>
        </row>
        <row r="3">
          <cell r="A3" t="str">
            <v>AT1</v>
          </cell>
          <cell r="B3" t="str">
            <v>OSTÖSTERREICH</v>
          </cell>
        </row>
        <row r="4">
          <cell r="A4" t="str">
            <v>AT11</v>
          </cell>
          <cell r="B4" t="str">
            <v>Burgenland (A)</v>
          </cell>
        </row>
        <row r="5">
          <cell r="A5" t="str">
            <v>AT12</v>
          </cell>
          <cell r="B5" t="str">
            <v>Niederösterreich</v>
          </cell>
        </row>
        <row r="6">
          <cell r="A6" t="str">
            <v>AT13</v>
          </cell>
          <cell r="B6" t="str">
            <v>Wien</v>
          </cell>
        </row>
        <row r="7">
          <cell r="A7" t="str">
            <v>AT2</v>
          </cell>
          <cell r="B7" t="str">
            <v>SÜDÖSTERREICH</v>
          </cell>
        </row>
        <row r="8">
          <cell r="A8" t="str">
            <v>AT21</v>
          </cell>
          <cell r="B8" t="str">
            <v>Kärnten</v>
          </cell>
        </row>
        <row r="9">
          <cell r="A9" t="str">
            <v>AT22</v>
          </cell>
          <cell r="B9" t="str">
            <v>Steiermark</v>
          </cell>
        </row>
        <row r="10">
          <cell r="A10" t="str">
            <v>AT3</v>
          </cell>
          <cell r="B10" t="str">
            <v>WESTÖSTERREICH</v>
          </cell>
        </row>
        <row r="11">
          <cell r="A11" t="str">
            <v>AT31</v>
          </cell>
          <cell r="B11" t="str">
            <v>Oberösterreich</v>
          </cell>
        </row>
        <row r="12">
          <cell r="A12" t="str">
            <v>AT32</v>
          </cell>
          <cell r="B12" t="str">
            <v>Salzburg</v>
          </cell>
        </row>
        <row r="13">
          <cell r="A13" t="str">
            <v>AT33</v>
          </cell>
          <cell r="B13" t="str">
            <v>Tirol</v>
          </cell>
        </row>
        <row r="14">
          <cell r="A14" t="str">
            <v>AT34</v>
          </cell>
          <cell r="B14" t="str">
            <v>Vorarlberg</v>
          </cell>
        </row>
        <row r="15">
          <cell r="A15" t="str">
            <v>BE</v>
          </cell>
          <cell r="B15" t="str">
            <v xml:space="preserve">BELGIQUE-BELGIË </v>
          </cell>
        </row>
        <row r="16">
          <cell r="A16" t="str">
            <v>BE1</v>
          </cell>
          <cell r="B16" t="str">
            <v>RÉGION DE BRUXELLES-CAPITALE / BRUSSELS HOOFDSTEDELIJK GEWEST</v>
          </cell>
        </row>
        <row r="17">
          <cell r="A17" t="str">
            <v>BE10</v>
          </cell>
          <cell r="B17" t="str">
            <v>Région de Bruxelles-Capitale / Brussels Hoofdstedelijk Gewest</v>
          </cell>
        </row>
        <row r="18">
          <cell r="A18" t="str">
            <v>BE2</v>
          </cell>
          <cell r="B18" t="str">
            <v>VLAAMS GEWEST</v>
          </cell>
        </row>
        <row r="19">
          <cell r="A19" t="str">
            <v>BE21</v>
          </cell>
          <cell r="B19" t="str">
            <v>Prov. Antwerpen</v>
          </cell>
        </row>
        <row r="20">
          <cell r="A20" t="str">
            <v>BE22</v>
          </cell>
          <cell r="B20" t="str">
            <v>Prov. Limburg (B)</v>
          </cell>
        </row>
        <row r="21">
          <cell r="A21" t="str">
            <v>BE23</v>
          </cell>
          <cell r="B21" t="str">
            <v>Prov. Oost-Vlaanderen</v>
          </cell>
        </row>
        <row r="22">
          <cell r="A22" t="str">
            <v>BE24</v>
          </cell>
          <cell r="B22" t="str">
            <v>Prov. Vlaams-Brabant</v>
          </cell>
        </row>
        <row r="23">
          <cell r="A23" t="str">
            <v>BE25</v>
          </cell>
          <cell r="B23" t="str">
            <v>Prov. West-Vlaanderen</v>
          </cell>
        </row>
        <row r="24">
          <cell r="A24" t="str">
            <v>BE3</v>
          </cell>
          <cell r="B24" t="str">
            <v>RÉGION WALLONNE</v>
          </cell>
        </row>
        <row r="25">
          <cell r="A25" t="str">
            <v>BE31</v>
          </cell>
          <cell r="B25" t="str">
            <v>Prov. Brabant Wallon</v>
          </cell>
        </row>
        <row r="26">
          <cell r="A26" t="str">
            <v>BE32</v>
          </cell>
          <cell r="B26" t="str">
            <v>Prov. Hainaut</v>
          </cell>
        </row>
        <row r="27">
          <cell r="A27" t="str">
            <v>BE33</v>
          </cell>
          <cell r="B27" t="str">
            <v>Prov. Liège</v>
          </cell>
        </row>
        <row r="28">
          <cell r="A28" t="str">
            <v>BE34</v>
          </cell>
          <cell r="B28" t="str">
            <v>Prov. Luxembourg (B)</v>
          </cell>
        </row>
        <row r="29">
          <cell r="A29" t="str">
            <v>BE35</v>
          </cell>
          <cell r="B29" t="str">
            <v>Prov. Namur</v>
          </cell>
        </row>
        <row r="30">
          <cell r="A30" t="str">
            <v>BG</v>
          </cell>
          <cell r="B30" t="str">
            <v>BULGARIA</v>
          </cell>
        </row>
        <row r="31">
          <cell r="A31" t="str">
            <v>BG3</v>
          </cell>
          <cell r="B31" t="str">
            <v>SEVERNA I IZTOCHNA BULGARIA</v>
          </cell>
        </row>
        <row r="32">
          <cell r="A32" t="str">
            <v>BG31</v>
          </cell>
          <cell r="B32" t="str">
            <v>Severozapaden</v>
          </cell>
        </row>
        <row r="33">
          <cell r="A33" t="str">
            <v>BG32</v>
          </cell>
          <cell r="B33" t="str">
            <v>Severen tsentralen</v>
          </cell>
        </row>
        <row r="34">
          <cell r="A34" t="str">
            <v>BG33</v>
          </cell>
          <cell r="B34" t="str">
            <v>Severoiztochen</v>
          </cell>
        </row>
        <row r="35">
          <cell r="A35" t="str">
            <v>BG34</v>
          </cell>
          <cell r="B35" t="str">
            <v>Yugoiztochen</v>
          </cell>
        </row>
        <row r="36">
          <cell r="A36" t="str">
            <v>BG4</v>
          </cell>
          <cell r="B36" t="str">
            <v>YUGOZAPADNA I YUZHNA CENTRALNA BULGARIA</v>
          </cell>
        </row>
        <row r="37">
          <cell r="A37" t="str">
            <v>BG41</v>
          </cell>
          <cell r="B37" t="str">
            <v>Yugozapaden</v>
          </cell>
        </row>
        <row r="38">
          <cell r="A38" t="str">
            <v>BG42</v>
          </cell>
          <cell r="B38" t="str">
            <v>Yuzhen tsentralen</v>
          </cell>
        </row>
        <row r="39">
          <cell r="A39" t="str">
            <v>CY</v>
          </cell>
          <cell r="B39" t="str">
            <v>ΚΥΠΡΟΣ / CYPRUS</v>
          </cell>
        </row>
        <row r="40">
          <cell r="A40" t="str">
            <v>CY0</v>
          </cell>
          <cell r="B40" t="str">
            <v>ΚΥΠΡΟΣ / CYPRUS</v>
          </cell>
        </row>
        <row r="41">
          <cell r="A41" t="str">
            <v>CY00</v>
          </cell>
          <cell r="B41" t="str">
            <v>Κύπρος / Cyprus</v>
          </cell>
        </row>
        <row r="42">
          <cell r="A42" t="str">
            <v>CZ</v>
          </cell>
          <cell r="B42" t="str">
            <v>ČESKÁ REPUBLIKA</v>
          </cell>
        </row>
        <row r="43">
          <cell r="A43" t="str">
            <v>CZ0</v>
          </cell>
          <cell r="B43" t="str">
            <v>ČESKÁ REPUBLIKA</v>
          </cell>
        </row>
        <row r="44">
          <cell r="A44" t="str">
            <v>CZ01</v>
          </cell>
          <cell r="B44" t="str">
            <v>Praha</v>
          </cell>
        </row>
        <row r="45">
          <cell r="A45" t="str">
            <v>CZ02</v>
          </cell>
          <cell r="B45" t="str">
            <v>Střední Čechy</v>
          </cell>
        </row>
        <row r="46">
          <cell r="A46" t="str">
            <v>CZ03</v>
          </cell>
          <cell r="B46" t="str">
            <v>Jihozápad</v>
          </cell>
        </row>
        <row r="47">
          <cell r="A47" t="str">
            <v>CZ04</v>
          </cell>
          <cell r="B47" t="str">
            <v>Severozápad</v>
          </cell>
        </row>
        <row r="48">
          <cell r="A48" t="str">
            <v>CZ05</v>
          </cell>
          <cell r="B48" t="str">
            <v>Severovýchod</v>
          </cell>
        </row>
        <row r="49">
          <cell r="A49" t="str">
            <v>CZ06</v>
          </cell>
          <cell r="B49" t="str">
            <v>Jihovýchod</v>
          </cell>
        </row>
        <row r="50">
          <cell r="A50" t="str">
            <v>CZ07</v>
          </cell>
          <cell r="B50" t="str">
            <v>Střední Morava</v>
          </cell>
        </row>
        <row r="51">
          <cell r="A51" t="str">
            <v>CZ08</v>
          </cell>
          <cell r="B51" t="str">
            <v>Moravskoslezsko</v>
          </cell>
        </row>
        <row r="52">
          <cell r="A52" t="str">
            <v>DE</v>
          </cell>
          <cell r="B52" t="str">
            <v xml:space="preserve">DEUTSCHLAND </v>
          </cell>
        </row>
        <row r="53">
          <cell r="A53" t="str">
            <v>DE1</v>
          </cell>
          <cell r="B53" t="str">
            <v>BADEN-WÜRTTEMBERG</v>
          </cell>
        </row>
        <row r="54">
          <cell r="A54" t="str">
            <v>DE11</v>
          </cell>
          <cell r="B54" t="str">
            <v>Stuttgart</v>
          </cell>
        </row>
        <row r="55">
          <cell r="A55" t="str">
            <v>DE12</v>
          </cell>
          <cell r="B55" t="str">
            <v>Karlsruhe</v>
          </cell>
        </row>
        <row r="56">
          <cell r="A56" t="str">
            <v>DE13</v>
          </cell>
          <cell r="B56" t="str">
            <v>Freiburg</v>
          </cell>
        </row>
        <row r="57">
          <cell r="A57" t="str">
            <v>DE14</v>
          </cell>
          <cell r="B57" t="str">
            <v>Tübingen</v>
          </cell>
        </row>
        <row r="58">
          <cell r="A58" t="str">
            <v>DE2</v>
          </cell>
          <cell r="B58" t="str">
            <v>BAYERN</v>
          </cell>
        </row>
        <row r="59">
          <cell r="A59" t="str">
            <v>DE21</v>
          </cell>
          <cell r="B59" t="str">
            <v>Oberbayern</v>
          </cell>
        </row>
        <row r="60">
          <cell r="A60" t="str">
            <v>DE22</v>
          </cell>
          <cell r="B60" t="str">
            <v>Niederbayern</v>
          </cell>
        </row>
        <row r="61">
          <cell r="A61" t="str">
            <v>DE23</v>
          </cell>
          <cell r="B61" t="str">
            <v>Oberpfalz</v>
          </cell>
        </row>
        <row r="62">
          <cell r="A62" t="str">
            <v>DE24</v>
          </cell>
          <cell r="B62" t="str">
            <v>Oberfranken</v>
          </cell>
        </row>
        <row r="63">
          <cell r="A63" t="str">
            <v>DE25</v>
          </cell>
          <cell r="B63" t="str">
            <v>Mittelfranken</v>
          </cell>
        </row>
        <row r="64">
          <cell r="A64" t="str">
            <v>DE26</v>
          </cell>
          <cell r="B64" t="str">
            <v>Unterfranken</v>
          </cell>
        </row>
        <row r="65">
          <cell r="A65" t="str">
            <v>DE27</v>
          </cell>
          <cell r="B65" t="str">
            <v>Schwaben</v>
          </cell>
        </row>
        <row r="66">
          <cell r="A66" t="str">
            <v>DE3</v>
          </cell>
          <cell r="B66" t="str">
            <v>BERLIN</v>
          </cell>
        </row>
        <row r="67">
          <cell r="A67" t="str">
            <v>DE30</v>
          </cell>
          <cell r="B67" t="str">
            <v>BERLIN</v>
          </cell>
        </row>
        <row r="68">
          <cell r="A68" t="str">
            <v>DE4</v>
          </cell>
          <cell r="B68" t="str">
            <v>BRANDENBURG</v>
          </cell>
        </row>
        <row r="69">
          <cell r="A69" t="str">
            <v>DE41</v>
          </cell>
          <cell r="B69" t="str">
            <v>Brandenburg-Nordost</v>
          </cell>
        </row>
        <row r="70">
          <cell r="A70" t="str">
            <v>DE42</v>
          </cell>
          <cell r="B70" t="str">
            <v>Brandenburg-Südwest</v>
          </cell>
        </row>
        <row r="71">
          <cell r="A71" t="str">
            <v>DE5</v>
          </cell>
          <cell r="B71" t="str">
            <v>BREMEN</v>
          </cell>
        </row>
        <row r="72">
          <cell r="A72" t="str">
            <v>DE50</v>
          </cell>
          <cell r="B72" t="str">
            <v>BREMEN</v>
          </cell>
        </row>
        <row r="73">
          <cell r="A73" t="str">
            <v>DE6</v>
          </cell>
          <cell r="B73" t="str">
            <v>HAMBURG</v>
          </cell>
        </row>
        <row r="74">
          <cell r="A74" t="str">
            <v>DE60</v>
          </cell>
          <cell r="B74" t="str">
            <v>HAMBURG</v>
          </cell>
        </row>
        <row r="75">
          <cell r="A75" t="str">
            <v>DE7</v>
          </cell>
          <cell r="B75" t="str">
            <v>HESSEN</v>
          </cell>
        </row>
        <row r="76">
          <cell r="A76" t="str">
            <v>DE71</v>
          </cell>
          <cell r="B76" t="str">
            <v>Darmstadt</v>
          </cell>
        </row>
        <row r="77">
          <cell r="A77" t="str">
            <v>DE72</v>
          </cell>
          <cell r="B77" t="str">
            <v>Gießen</v>
          </cell>
        </row>
        <row r="78">
          <cell r="A78" t="str">
            <v>DE73</v>
          </cell>
          <cell r="B78" t="str">
            <v>Kassel</v>
          </cell>
        </row>
        <row r="79">
          <cell r="A79" t="str">
            <v>DE8</v>
          </cell>
          <cell r="B79" t="str">
            <v>MECKLENBURG-VORPOMMERN</v>
          </cell>
        </row>
        <row r="80">
          <cell r="A80" t="str">
            <v>DE80</v>
          </cell>
          <cell r="B80" t="str">
            <v>MECKLENBURG-VORPOMMERN</v>
          </cell>
        </row>
        <row r="81">
          <cell r="A81" t="str">
            <v>DE9</v>
          </cell>
          <cell r="B81" t="str">
            <v>NIEDERSACHSEN</v>
          </cell>
        </row>
        <row r="82">
          <cell r="A82" t="str">
            <v>DE91</v>
          </cell>
          <cell r="B82" t="str">
            <v>Braunschweig</v>
          </cell>
        </row>
        <row r="83">
          <cell r="A83" t="str">
            <v>DE92</v>
          </cell>
          <cell r="B83" t="str">
            <v>Hannover</v>
          </cell>
        </row>
        <row r="84">
          <cell r="A84" t="str">
            <v>DE93</v>
          </cell>
          <cell r="B84" t="str">
            <v>Lüneburg</v>
          </cell>
        </row>
        <row r="85">
          <cell r="A85" t="str">
            <v>DE94</v>
          </cell>
          <cell r="B85" t="str">
            <v>Weser-Ems</v>
          </cell>
        </row>
        <row r="86">
          <cell r="A86" t="str">
            <v>DEA</v>
          </cell>
          <cell r="B86" t="str">
            <v>NORDRHEIN-WESTFALEN</v>
          </cell>
        </row>
        <row r="87">
          <cell r="A87" t="str">
            <v>DEA1</v>
          </cell>
          <cell r="B87" t="str">
            <v>Düsseldorf</v>
          </cell>
        </row>
        <row r="88">
          <cell r="A88" t="str">
            <v>DEA2</v>
          </cell>
          <cell r="B88" t="str">
            <v>Köln</v>
          </cell>
        </row>
        <row r="89">
          <cell r="A89" t="str">
            <v>DEA3</v>
          </cell>
          <cell r="B89" t="str">
            <v>Münster</v>
          </cell>
        </row>
        <row r="90">
          <cell r="A90" t="str">
            <v>DEA4</v>
          </cell>
          <cell r="B90" t="str">
            <v>Detmold</v>
          </cell>
        </row>
        <row r="91">
          <cell r="A91" t="str">
            <v>DEA5</v>
          </cell>
          <cell r="B91" t="str">
            <v>Arnsberg</v>
          </cell>
        </row>
        <row r="92">
          <cell r="A92" t="str">
            <v>DEB</v>
          </cell>
          <cell r="B92" t="str">
            <v>RHEINLAND-PFALZ</v>
          </cell>
        </row>
        <row r="93">
          <cell r="A93" t="str">
            <v>DEB1</v>
          </cell>
          <cell r="B93" t="str">
            <v>Koblenz</v>
          </cell>
        </row>
        <row r="94">
          <cell r="A94" t="str">
            <v>DEB2</v>
          </cell>
          <cell r="B94" t="str">
            <v>Trier</v>
          </cell>
        </row>
        <row r="95">
          <cell r="A95" t="str">
            <v>DEB3</v>
          </cell>
          <cell r="B95" t="str">
            <v>Rheinhessen-Pfalz</v>
          </cell>
        </row>
        <row r="96">
          <cell r="A96" t="str">
            <v>DEC</v>
          </cell>
          <cell r="B96" t="str">
            <v>SAARLAND</v>
          </cell>
        </row>
        <row r="97">
          <cell r="A97" t="str">
            <v>DEC0</v>
          </cell>
          <cell r="B97" t="str">
            <v>SAARLAND</v>
          </cell>
        </row>
        <row r="98">
          <cell r="A98" t="str">
            <v>DED</v>
          </cell>
          <cell r="B98" t="str">
            <v>SACHSEN</v>
          </cell>
        </row>
        <row r="99">
          <cell r="A99" t="str">
            <v>DED1</v>
          </cell>
          <cell r="B99" t="str">
            <v>Chemnitz</v>
          </cell>
        </row>
        <row r="100">
          <cell r="A100" t="str">
            <v>DED2</v>
          </cell>
          <cell r="B100" t="str">
            <v>Dresden</v>
          </cell>
        </row>
        <row r="101">
          <cell r="A101" t="str">
            <v>DED3</v>
          </cell>
          <cell r="B101" t="str">
            <v>Leipzig</v>
          </cell>
        </row>
        <row r="102">
          <cell r="A102" t="str">
            <v>DEE</v>
          </cell>
          <cell r="B102" t="str">
            <v>SACHSEN-ANHALT</v>
          </cell>
        </row>
        <row r="103">
          <cell r="A103" t="str">
            <v>DEE0</v>
          </cell>
          <cell r="B103" t="str">
            <v>SACHSEN-ANHALT</v>
          </cell>
        </row>
        <row r="104">
          <cell r="A104" t="str">
            <v>DEE1</v>
          </cell>
          <cell r="B104" t="str">
            <v>Dessau</v>
          </cell>
        </row>
        <row r="105">
          <cell r="A105" t="str">
            <v>DEE2</v>
          </cell>
          <cell r="B105" t="str">
            <v>Halle</v>
          </cell>
        </row>
        <row r="106">
          <cell r="A106" t="str">
            <v>DEE3</v>
          </cell>
          <cell r="B106" t="str">
            <v>Magdeburg</v>
          </cell>
        </row>
        <row r="107">
          <cell r="A107" t="str">
            <v>DEF</v>
          </cell>
          <cell r="B107" t="str">
            <v>SCHLESWIG-HOLSTEIN</v>
          </cell>
        </row>
        <row r="108">
          <cell r="A108" t="str">
            <v>DEF0</v>
          </cell>
          <cell r="B108" t="str">
            <v>SCHLESWIG-HOLSTEIN</v>
          </cell>
        </row>
        <row r="109">
          <cell r="A109" t="str">
            <v>DEG</v>
          </cell>
          <cell r="B109" t="str">
            <v>THÜRINGEN</v>
          </cell>
        </row>
        <row r="110">
          <cell r="A110" t="str">
            <v>DEG0</v>
          </cell>
          <cell r="B110" t="str">
            <v>THÜRINGEN</v>
          </cell>
        </row>
        <row r="111">
          <cell r="A111" t="str">
            <v>DEZ</v>
          </cell>
          <cell r="B111" t="str">
            <v>EXTRA-REGIO</v>
          </cell>
        </row>
        <row r="112">
          <cell r="A112" t="str">
            <v>DK</v>
          </cell>
          <cell r="B112" t="str">
            <v>DANMARK</v>
          </cell>
        </row>
        <row r="113">
          <cell r="A113" t="str">
            <v>DK0</v>
          </cell>
          <cell r="B113" t="str">
            <v>DANMARK</v>
          </cell>
        </row>
        <row r="114">
          <cell r="A114" t="str">
            <v>DK01</v>
          </cell>
          <cell r="B114" t="str">
            <v>Hovedstaden</v>
          </cell>
        </row>
        <row r="115">
          <cell r="A115" t="str">
            <v>DK02</v>
          </cell>
          <cell r="B115" t="str">
            <v>Sjælland</v>
          </cell>
        </row>
        <row r="116">
          <cell r="A116" t="str">
            <v>DK03</v>
          </cell>
          <cell r="B116" t="str">
            <v>Syddanmark</v>
          </cell>
        </row>
        <row r="117">
          <cell r="A117" t="str">
            <v>DK04</v>
          </cell>
          <cell r="B117" t="str">
            <v>Midtjylland</v>
          </cell>
        </row>
        <row r="118">
          <cell r="A118" t="str">
            <v>DK05</v>
          </cell>
          <cell r="B118" t="str">
            <v>Nordjylland</v>
          </cell>
        </row>
        <row r="119">
          <cell r="A119" t="str">
            <v>EE</v>
          </cell>
          <cell r="B119" t="str">
            <v>EESTI</v>
          </cell>
        </row>
        <row r="120">
          <cell r="A120" t="str">
            <v>EE0</v>
          </cell>
          <cell r="B120" t="str">
            <v>EESTI</v>
          </cell>
        </row>
        <row r="121">
          <cell r="A121" t="str">
            <v>EE00</v>
          </cell>
          <cell r="B121" t="str">
            <v>Eesti</v>
          </cell>
        </row>
        <row r="122">
          <cell r="A122" t="str">
            <v>ES</v>
          </cell>
          <cell r="B122" t="str">
            <v xml:space="preserve">ESPAÑA </v>
          </cell>
        </row>
        <row r="123">
          <cell r="A123" t="str">
            <v>ES1</v>
          </cell>
          <cell r="B123" t="str">
            <v>NOROESTE</v>
          </cell>
        </row>
        <row r="124">
          <cell r="A124" t="str">
            <v>ES11</v>
          </cell>
          <cell r="B124" t="str">
            <v>Galicia</v>
          </cell>
        </row>
        <row r="125">
          <cell r="A125" t="str">
            <v>ES12</v>
          </cell>
          <cell r="B125" t="str">
            <v>Principado de Asturias</v>
          </cell>
        </row>
        <row r="126">
          <cell r="A126" t="str">
            <v>ES13</v>
          </cell>
          <cell r="B126" t="str">
            <v>Cantabria</v>
          </cell>
        </row>
        <row r="127">
          <cell r="A127" t="str">
            <v>ES2</v>
          </cell>
          <cell r="B127" t="str">
            <v>NORESTE</v>
          </cell>
        </row>
        <row r="128">
          <cell r="A128" t="str">
            <v>ES21</v>
          </cell>
          <cell r="B128" t="str">
            <v>País Vasco</v>
          </cell>
        </row>
        <row r="129">
          <cell r="A129" t="str">
            <v>ES22</v>
          </cell>
          <cell r="B129" t="str">
            <v>Comunidad Foral de Navarra</v>
          </cell>
        </row>
        <row r="130">
          <cell r="A130" t="str">
            <v>ES23</v>
          </cell>
          <cell r="B130" t="str">
            <v>La Rioja</v>
          </cell>
        </row>
        <row r="131">
          <cell r="A131" t="str">
            <v>ES24</v>
          </cell>
          <cell r="B131" t="str">
            <v>Aragón</v>
          </cell>
        </row>
        <row r="132">
          <cell r="A132" t="str">
            <v>ES3</v>
          </cell>
          <cell r="B132" t="str">
            <v>COMUNIDAD DE MADRID</v>
          </cell>
        </row>
        <row r="133">
          <cell r="A133" t="str">
            <v>ES30</v>
          </cell>
          <cell r="B133" t="str">
            <v>Comunidad de Madrid</v>
          </cell>
        </row>
        <row r="134">
          <cell r="A134" t="str">
            <v>ES4</v>
          </cell>
          <cell r="B134" t="str">
            <v>CENTRO (E)</v>
          </cell>
        </row>
        <row r="135">
          <cell r="A135" t="str">
            <v>ES41</v>
          </cell>
          <cell r="B135" t="str">
            <v>Castilla y León</v>
          </cell>
        </row>
        <row r="136">
          <cell r="A136" t="str">
            <v>ES42</v>
          </cell>
          <cell r="B136" t="str">
            <v>Castilla-La Mancha</v>
          </cell>
        </row>
        <row r="137">
          <cell r="A137" t="str">
            <v>ES43</v>
          </cell>
          <cell r="B137" t="str">
            <v>Extremadura</v>
          </cell>
        </row>
        <row r="138">
          <cell r="A138" t="str">
            <v>ES5</v>
          </cell>
          <cell r="B138" t="str">
            <v>ESTE</v>
          </cell>
        </row>
        <row r="139">
          <cell r="A139" t="str">
            <v>ES51</v>
          </cell>
          <cell r="B139" t="str">
            <v>Cataluña</v>
          </cell>
        </row>
        <row r="140">
          <cell r="A140" t="str">
            <v>ES52</v>
          </cell>
          <cell r="B140" t="str">
            <v>Comunidad Valenciana</v>
          </cell>
        </row>
        <row r="141">
          <cell r="A141" t="str">
            <v>ES53</v>
          </cell>
          <cell r="B141" t="str">
            <v>Illes Balears</v>
          </cell>
        </row>
        <row r="142">
          <cell r="A142" t="str">
            <v>ES6</v>
          </cell>
          <cell r="B142" t="str">
            <v>SUR</v>
          </cell>
        </row>
        <row r="143">
          <cell r="A143" t="str">
            <v>ES61</v>
          </cell>
          <cell r="B143" t="str">
            <v>Andalucía</v>
          </cell>
        </row>
        <row r="144">
          <cell r="A144" t="str">
            <v>ES62</v>
          </cell>
          <cell r="B144" t="str">
            <v>Región de Murcia</v>
          </cell>
        </row>
        <row r="145">
          <cell r="A145" t="str">
            <v>ES63</v>
          </cell>
          <cell r="B145" t="str">
            <v>Ciudad Autónoma de Ceuta</v>
          </cell>
        </row>
        <row r="146">
          <cell r="A146" t="str">
            <v>ES64</v>
          </cell>
          <cell r="B146" t="str">
            <v>Ciudad Autónoma de Melilla</v>
          </cell>
        </row>
        <row r="147">
          <cell r="A147" t="str">
            <v>ES7</v>
          </cell>
          <cell r="B147" t="str">
            <v>CANARIAS</v>
          </cell>
        </row>
        <row r="148">
          <cell r="A148" t="str">
            <v>ES70</v>
          </cell>
          <cell r="B148" t="str">
            <v>Canarias</v>
          </cell>
        </row>
        <row r="149">
          <cell r="A149" t="str">
            <v>FI</v>
          </cell>
          <cell r="B149" t="str">
            <v>SUOMI / FINLAND</v>
          </cell>
        </row>
        <row r="150">
          <cell r="A150" t="str">
            <v>FI1</v>
          </cell>
          <cell r="B150" t="str">
            <v>MANNER-SUOMI</v>
          </cell>
        </row>
        <row r="151">
          <cell r="A151" t="str">
            <v>FI13</v>
          </cell>
          <cell r="B151" t="str">
            <v>Itä-Suomi</v>
          </cell>
        </row>
        <row r="152">
          <cell r="A152" t="str">
            <v>FI18</v>
          </cell>
          <cell r="B152" t="str">
            <v>Etelä-Suomi</v>
          </cell>
        </row>
        <row r="153">
          <cell r="A153" t="str">
            <v>FI19</v>
          </cell>
          <cell r="B153" t="str">
            <v>Länsi-Suomi</v>
          </cell>
        </row>
        <row r="154">
          <cell r="A154" t="str">
            <v>FI1A</v>
          </cell>
          <cell r="B154" t="str">
            <v>Pohjois-Suomi</v>
          </cell>
        </row>
        <row r="155">
          <cell r="A155" t="str">
            <v>FI2</v>
          </cell>
          <cell r="B155" t="str">
            <v>ÅLAND</v>
          </cell>
        </row>
        <row r="156">
          <cell r="A156" t="str">
            <v>FI20</v>
          </cell>
          <cell r="B156" t="str">
            <v>Åland</v>
          </cell>
        </row>
        <row r="157">
          <cell r="A157" t="str">
            <v>FR</v>
          </cell>
          <cell r="B157" t="str">
            <v>FRANCE</v>
          </cell>
        </row>
        <row r="158">
          <cell r="A158" t="str">
            <v>FR1</v>
          </cell>
          <cell r="B158" t="str">
            <v>ÎLE DE FRANCE</v>
          </cell>
        </row>
        <row r="159">
          <cell r="A159" t="str">
            <v>FR10</v>
          </cell>
          <cell r="B159" t="str">
            <v>Île de France</v>
          </cell>
        </row>
        <row r="160">
          <cell r="A160" t="str">
            <v>FR2</v>
          </cell>
          <cell r="B160" t="str">
            <v>BASSIN PARISIEN</v>
          </cell>
        </row>
        <row r="161">
          <cell r="A161" t="str">
            <v>FR21</v>
          </cell>
          <cell r="B161" t="str">
            <v>Champagne-Ardenne</v>
          </cell>
        </row>
        <row r="162">
          <cell r="A162" t="str">
            <v>FR22</v>
          </cell>
          <cell r="B162" t="str">
            <v>Picardie</v>
          </cell>
        </row>
        <row r="163">
          <cell r="A163" t="str">
            <v>FR23</v>
          </cell>
          <cell r="B163" t="str">
            <v>Haute-Normandie</v>
          </cell>
        </row>
        <row r="164">
          <cell r="A164" t="str">
            <v>FR24</v>
          </cell>
          <cell r="B164" t="str">
            <v>Centre</v>
          </cell>
        </row>
        <row r="165">
          <cell r="A165" t="str">
            <v>FR25</v>
          </cell>
          <cell r="B165" t="str">
            <v>Basse-Normandie</v>
          </cell>
        </row>
        <row r="166">
          <cell r="A166" t="str">
            <v>FR26</v>
          </cell>
          <cell r="B166" t="str">
            <v>Bourgogne</v>
          </cell>
        </row>
        <row r="167">
          <cell r="A167" t="str">
            <v>FR3</v>
          </cell>
          <cell r="B167" t="str">
            <v>NORD - PAS-DE-CALAIS</v>
          </cell>
        </row>
        <row r="168">
          <cell r="A168" t="str">
            <v>FR30</v>
          </cell>
          <cell r="B168" t="str">
            <v>Nord - Pas-de-Calais</v>
          </cell>
        </row>
        <row r="169">
          <cell r="A169" t="str">
            <v>FR4</v>
          </cell>
          <cell r="B169" t="str">
            <v>EST</v>
          </cell>
        </row>
        <row r="170">
          <cell r="A170" t="str">
            <v>FR41</v>
          </cell>
          <cell r="B170" t="str">
            <v>Lorraine</v>
          </cell>
        </row>
        <row r="171">
          <cell r="A171" t="str">
            <v>FR42</v>
          </cell>
          <cell r="B171" t="str">
            <v>Alsace</v>
          </cell>
        </row>
        <row r="172">
          <cell r="A172" t="str">
            <v>FR43</v>
          </cell>
          <cell r="B172" t="str">
            <v>Franche-Comté</v>
          </cell>
        </row>
        <row r="173">
          <cell r="A173" t="str">
            <v>FR5</v>
          </cell>
          <cell r="B173" t="str">
            <v>OUEST</v>
          </cell>
        </row>
        <row r="174">
          <cell r="A174" t="str">
            <v>FR51</v>
          </cell>
          <cell r="B174" t="str">
            <v>Pays de la Loire</v>
          </cell>
        </row>
        <row r="175">
          <cell r="A175" t="str">
            <v>FR52</v>
          </cell>
          <cell r="B175" t="str">
            <v>Bretagne</v>
          </cell>
        </row>
        <row r="176">
          <cell r="A176" t="str">
            <v>FR53</v>
          </cell>
          <cell r="B176" t="str">
            <v>Poitou-Charentes</v>
          </cell>
        </row>
        <row r="177">
          <cell r="A177" t="str">
            <v>FR6</v>
          </cell>
          <cell r="B177" t="str">
            <v>SUD-OUEST</v>
          </cell>
        </row>
        <row r="178">
          <cell r="A178" t="str">
            <v>FR61</v>
          </cell>
          <cell r="B178" t="str">
            <v>Aquitaine</v>
          </cell>
        </row>
        <row r="179">
          <cell r="A179" t="str">
            <v>FR62</v>
          </cell>
          <cell r="B179" t="str">
            <v>Midi-Pyrénées</v>
          </cell>
        </row>
        <row r="180">
          <cell r="A180" t="str">
            <v>FR63</v>
          </cell>
          <cell r="B180" t="str">
            <v>Limousin</v>
          </cell>
        </row>
        <row r="181">
          <cell r="A181" t="str">
            <v>FR7</v>
          </cell>
          <cell r="B181" t="str">
            <v>CENTRE-EST</v>
          </cell>
        </row>
        <row r="182">
          <cell r="A182" t="str">
            <v>FR71</v>
          </cell>
          <cell r="B182" t="str">
            <v>Rhône-Alpes</v>
          </cell>
        </row>
        <row r="183">
          <cell r="A183" t="str">
            <v>FR72</v>
          </cell>
          <cell r="B183" t="str">
            <v>Auvergne</v>
          </cell>
        </row>
        <row r="184">
          <cell r="A184" t="str">
            <v>FR8</v>
          </cell>
          <cell r="B184" t="str">
            <v>MÉDITERRANÉE</v>
          </cell>
        </row>
        <row r="185">
          <cell r="A185" t="str">
            <v>FR81</v>
          </cell>
          <cell r="B185" t="str">
            <v>Languedoc-Roussillon</v>
          </cell>
        </row>
        <row r="186">
          <cell r="A186" t="str">
            <v>FR82</v>
          </cell>
          <cell r="B186" t="str">
            <v>Provence-Alpes-Côte d'Azur</v>
          </cell>
        </row>
        <row r="187">
          <cell r="A187" t="str">
            <v>FR83</v>
          </cell>
          <cell r="B187" t="str">
            <v>Corse</v>
          </cell>
        </row>
        <row r="188">
          <cell r="A188" t="str">
            <v>FR9</v>
          </cell>
          <cell r="B188" t="str">
            <v>DÉPARTEMENTS D'OUTRE-MER</v>
          </cell>
        </row>
        <row r="189">
          <cell r="A189" t="str">
            <v>FR91</v>
          </cell>
          <cell r="B189" t="str">
            <v>Guadeloupe</v>
          </cell>
        </row>
        <row r="190">
          <cell r="A190" t="str">
            <v>FR92</v>
          </cell>
          <cell r="B190" t="str">
            <v>Martinique</v>
          </cell>
        </row>
        <row r="191">
          <cell r="A191" t="str">
            <v>FR93</v>
          </cell>
          <cell r="B191" t="str">
            <v>Guyane</v>
          </cell>
        </row>
        <row r="192">
          <cell r="A192" t="str">
            <v>FR94</v>
          </cell>
          <cell r="B192" t="str">
            <v>Réunion</v>
          </cell>
        </row>
        <row r="193">
          <cell r="A193" t="str">
            <v>GR</v>
          </cell>
          <cell r="B193" t="str">
            <v>ΕΛΛΑΔΑ</v>
          </cell>
        </row>
        <row r="194">
          <cell r="A194" t="str">
            <v>GR1</v>
          </cell>
          <cell r="B194" t="str">
            <v>ΒΟΡΕΙΑ ΕΛΛΑΔΑ</v>
          </cell>
        </row>
        <row r="195">
          <cell r="A195" t="str">
            <v>GR11</v>
          </cell>
          <cell r="B195" t="str">
            <v>Aνατολική Μακεδονία, Θράκη</v>
          </cell>
        </row>
        <row r="196">
          <cell r="A196" t="str">
            <v>GR12</v>
          </cell>
          <cell r="B196" t="str">
            <v>Κεντρική Μακεδονία</v>
          </cell>
        </row>
        <row r="197">
          <cell r="A197" t="str">
            <v>GR13</v>
          </cell>
          <cell r="B197" t="str">
            <v>Δυτική Μακεδονία</v>
          </cell>
        </row>
        <row r="198">
          <cell r="A198" t="str">
            <v>GR14</v>
          </cell>
          <cell r="B198" t="str">
            <v>Θεσσαλία</v>
          </cell>
        </row>
        <row r="199">
          <cell r="A199" t="str">
            <v>GR2</v>
          </cell>
          <cell r="B199" t="str">
            <v>ΚΕΝΤΡΙΚΗ ΕΛΛΑΔΑ</v>
          </cell>
        </row>
        <row r="200">
          <cell r="A200" t="str">
            <v>GR21</v>
          </cell>
          <cell r="B200" t="str">
            <v>Ήπειρος</v>
          </cell>
        </row>
        <row r="201">
          <cell r="A201" t="str">
            <v>GR22</v>
          </cell>
          <cell r="B201" t="str">
            <v>Ιόνια Νησιά</v>
          </cell>
        </row>
        <row r="202">
          <cell r="A202" t="str">
            <v>GR23</v>
          </cell>
          <cell r="B202" t="str">
            <v>Δυτική Ελλάδα</v>
          </cell>
        </row>
        <row r="203">
          <cell r="A203" t="str">
            <v>GR24</v>
          </cell>
          <cell r="B203" t="str">
            <v>Στερεά Ελλάδα</v>
          </cell>
        </row>
        <row r="204">
          <cell r="A204" t="str">
            <v>GR25</v>
          </cell>
          <cell r="B204" t="str">
            <v>Πελοπόννησος</v>
          </cell>
        </row>
        <row r="205">
          <cell r="A205" t="str">
            <v>GR3</v>
          </cell>
          <cell r="B205" t="str">
            <v>ATTIKΗ</v>
          </cell>
        </row>
        <row r="206">
          <cell r="A206" t="str">
            <v>GR30</v>
          </cell>
          <cell r="B206" t="str">
            <v>Aττική</v>
          </cell>
        </row>
        <row r="207">
          <cell r="A207" t="str">
            <v>GR4</v>
          </cell>
          <cell r="B207" t="str">
            <v>NΗΣΙΑ ΑΙΓΑΙΟΥ, KΡΗΤΗ</v>
          </cell>
        </row>
        <row r="208">
          <cell r="A208" t="str">
            <v>GR41</v>
          </cell>
          <cell r="B208" t="str">
            <v>Βόρειο Αιγαίο</v>
          </cell>
        </row>
        <row r="209">
          <cell r="A209" t="str">
            <v>GR42</v>
          </cell>
          <cell r="B209" t="str">
            <v>Νότιο Αιγαίο</v>
          </cell>
        </row>
        <row r="210">
          <cell r="A210" t="str">
            <v>GR43</v>
          </cell>
          <cell r="B210" t="str">
            <v>Κρήτη</v>
          </cell>
        </row>
        <row r="211">
          <cell r="A211" t="str">
            <v>HU</v>
          </cell>
          <cell r="B211" t="str">
            <v>MAGYARORSZÁG</v>
          </cell>
        </row>
        <row r="212">
          <cell r="A212" t="str">
            <v>HU1</v>
          </cell>
          <cell r="B212" t="str">
            <v>KÖZÉP-MAGYARORSZÁG</v>
          </cell>
        </row>
        <row r="213">
          <cell r="A213" t="str">
            <v>HU10</v>
          </cell>
          <cell r="B213" t="str">
            <v>Közép-Magyarország</v>
          </cell>
        </row>
        <row r="214">
          <cell r="A214" t="str">
            <v>HU2</v>
          </cell>
          <cell r="B214" t="str">
            <v>DUNÁNTÚL</v>
          </cell>
        </row>
        <row r="215">
          <cell r="A215" t="str">
            <v>HU21</v>
          </cell>
          <cell r="B215" t="str">
            <v>Közép-Dunántúl</v>
          </cell>
        </row>
        <row r="216">
          <cell r="A216" t="str">
            <v>HU22</v>
          </cell>
          <cell r="B216" t="str">
            <v>Nyugat-Dunántúl</v>
          </cell>
        </row>
        <row r="217">
          <cell r="A217" t="str">
            <v>HU23</v>
          </cell>
          <cell r="B217" t="str">
            <v>Dél-Dunántúl</v>
          </cell>
        </row>
        <row r="218">
          <cell r="A218" t="str">
            <v>HU3</v>
          </cell>
          <cell r="B218" t="str">
            <v>ALFÖLD ÉS ÉSZAK</v>
          </cell>
        </row>
        <row r="219">
          <cell r="A219" t="str">
            <v>HU31</v>
          </cell>
          <cell r="B219" t="str">
            <v>Észak-Magyarország</v>
          </cell>
        </row>
        <row r="220">
          <cell r="A220" t="str">
            <v>HU32</v>
          </cell>
          <cell r="B220" t="str">
            <v>Észak-Alföld</v>
          </cell>
        </row>
        <row r="221">
          <cell r="A221" t="str">
            <v>HU33</v>
          </cell>
          <cell r="B221" t="str">
            <v>Dél-Alföld</v>
          </cell>
        </row>
        <row r="222">
          <cell r="A222" t="str">
            <v>IE</v>
          </cell>
          <cell r="B222" t="str">
            <v>IRELAND</v>
          </cell>
        </row>
        <row r="223">
          <cell r="A223" t="str">
            <v>IE0</v>
          </cell>
          <cell r="B223" t="str">
            <v>IRELAND</v>
          </cell>
        </row>
        <row r="224">
          <cell r="A224" t="str">
            <v>IE01</v>
          </cell>
          <cell r="B224" t="str">
            <v>Border, Midland and Western</v>
          </cell>
        </row>
        <row r="225">
          <cell r="A225" t="str">
            <v>IE02</v>
          </cell>
          <cell r="B225" t="str">
            <v>Southern and Eastern</v>
          </cell>
        </row>
        <row r="226">
          <cell r="A226" t="str">
            <v>IT</v>
          </cell>
          <cell r="B226" t="str">
            <v xml:space="preserve">ITALIA </v>
          </cell>
        </row>
        <row r="227">
          <cell r="A227" t="str">
            <v>ITC</v>
          </cell>
          <cell r="B227" t="str">
            <v>NORD-OVEST</v>
          </cell>
        </row>
        <row r="228">
          <cell r="A228" t="str">
            <v>ITC1</v>
          </cell>
          <cell r="B228" t="str">
            <v>Piemonte</v>
          </cell>
        </row>
        <row r="229">
          <cell r="A229" t="str">
            <v>ITC2</v>
          </cell>
          <cell r="B229" t="str">
            <v>Valle d'Aosta/Vallée d'Aoste</v>
          </cell>
        </row>
        <row r="230">
          <cell r="A230" t="str">
            <v>ITC3</v>
          </cell>
          <cell r="B230" t="str">
            <v>Liguria</v>
          </cell>
        </row>
        <row r="231">
          <cell r="A231" t="str">
            <v>ITC4</v>
          </cell>
          <cell r="B231" t="str">
            <v>Lombardia</v>
          </cell>
        </row>
        <row r="232">
          <cell r="A232" t="str">
            <v>ITD</v>
          </cell>
          <cell r="B232" t="str">
            <v>NORD-EST</v>
          </cell>
        </row>
        <row r="233">
          <cell r="A233" t="str">
            <v>ITD1</v>
          </cell>
          <cell r="B233" t="str">
            <v>Provincia Autonoma Bolzano/Bozen</v>
          </cell>
        </row>
        <row r="234">
          <cell r="A234" t="str">
            <v>ITD2</v>
          </cell>
          <cell r="B234" t="str">
            <v>Provincia Autonoma Trento</v>
          </cell>
        </row>
        <row r="235">
          <cell r="A235" t="str">
            <v>ITD3</v>
          </cell>
          <cell r="B235" t="str">
            <v>Veneto</v>
          </cell>
        </row>
        <row r="236">
          <cell r="A236" t="str">
            <v>ITD4</v>
          </cell>
          <cell r="B236" t="str">
            <v>Friuli-Venezia Giulia</v>
          </cell>
        </row>
        <row r="237">
          <cell r="A237" t="str">
            <v>ITD5</v>
          </cell>
          <cell r="B237" t="str">
            <v>Emilia-Romagna</v>
          </cell>
        </row>
        <row r="238">
          <cell r="A238" t="str">
            <v>ITE</v>
          </cell>
          <cell r="B238" t="str">
            <v>CENTRO (I)</v>
          </cell>
        </row>
        <row r="239">
          <cell r="A239" t="str">
            <v>ITE1</v>
          </cell>
          <cell r="B239" t="str">
            <v>Toscana</v>
          </cell>
        </row>
        <row r="240">
          <cell r="A240" t="str">
            <v>ITE2</v>
          </cell>
          <cell r="B240" t="str">
            <v>Umbria</v>
          </cell>
        </row>
        <row r="241">
          <cell r="A241" t="str">
            <v>ITE3</v>
          </cell>
          <cell r="B241" t="str">
            <v>Marche</v>
          </cell>
        </row>
        <row r="242">
          <cell r="A242" t="str">
            <v>ITE4</v>
          </cell>
          <cell r="B242" t="str">
            <v>Lazio</v>
          </cell>
        </row>
        <row r="243">
          <cell r="A243" t="str">
            <v>ITF</v>
          </cell>
          <cell r="B243" t="str">
            <v>SUD</v>
          </cell>
        </row>
        <row r="244">
          <cell r="A244" t="str">
            <v>ITF1</v>
          </cell>
          <cell r="B244" t="str">
            <v>Abruzzo</v>
          </cell>
        </row>
        <row r="245">
          <cell r="A245" t="str">
            <v>ITF2</v>
          </cell>
          <cell r="B245" t="str">
            <v>Molise</v>
          </cell>
        </row>
        <row r="246">
          <cell r="A246" t="str">
            <v>ITF3</v>
          </cell>
          <cell r="B246" t="str">
            <v>Campania</v>
          </cell>
        </row>
        <row r="247">
          <cell r="A247" t="str">
            <v>ITF4</v>
          </cell>
          <cell r="B247" t="str">
            <v>Puglia</v>
          </cell>
        </row>
        <row r="248">
          <cell r="A248" t="str">
            <v>ITF5</v>
          </cell>
          <cell r="B248" t="str">
            <v>Basilicata</v>
          </cell>
        </row>
        <row r="249">
          <cell r="A249" t="str">
            <v>ITF6</v>
          </cell>
          <cell r="B249" t="str">
            <v>Calabria</v>
          </cell>
        </row>
        <row r="250">
          <cell r="A250" t="str">
            <v>ITG</v>
          </cell>
          <cell r="B250" t="str">
            <v>ISOLE</v>
          </cell>
        </row>
        <row r="251">
          <cell r="A251" t="str">
            <v>ITG1</v>
          </cell>
          <cell r="B251" t="str">
            <v>Sicilia</v>
          </cell>
        </row>
        <row r="252">
          <cell r="A252" t="str">
            <v>ITG2</v>
          </cell>
          <cell r="B252" t="str">
            <v>Sardegna</v>
          </cell>
        </row>
        <row r="253">
          <cell r="A253" t="str">
            <v>LT</v>
          </cell>
          <cell r="B253" t="str">
            <v>LIETUVA</v>
          </cell>
        </row>
        <row r="254">
          <cell r="A254" t="str">
            <v>LT0</v>
          </cell>
          <cell r="B254" t="str">
            <v>LIETUVA</v>
          </cell>
        </row>
        <row r="255">
          <cell r="A255" t="str">
            <v>LT00</v>
          </cell>
          <cell r="B255" t="str">
            <v>Lietuva</v>
          </cell>
        </row>
        <row r="256">
          <cell r="A256" t="str">
            <v>LU</v>
          </cell>
          <cell r="B256" t="str">
            <v>LUXEMBOURG (GRAND-DUCHÉ)</v>
          </cell>
        </row>
        <row r="257">
          <cell r="A257" t="str">
            <v>LU0</v>
          </cell>
          <cell r="B257" t="str">
            <v>LUXEMBOURG (GRAND-DUCHÉ)</v>
          </cell>
        </row>
        <row r="258">
          <cell r="A258" t="str">
            <v>LU00</v>
          </cell>
          <cell r="B258" t="str">
            <v>Luxembourg (Grand-Duché)</v>
          </cell>
        </row>
        <row r="259">
          <cell r="A259" t="str">
            <v>LV</v>
          </cell>
          <cell r="B259" t="str">
            <v>LATVIJA</v>
          </cell>
        </row>
        <row r="260">
          <cell r="A260" t="str">
            <v>LV0</v>
          </cell>
          <cell r="B260" t="str">
            <v>LATVIJA</v>
          </cell>
        </row>
        <row r="261">
          <cell r="A261" t="str">
            <v>LV00</v>
          </cell>
          <cell r="B261" t="str">
            <v>Latvija</v>
          </cell>
        </row>
        <row r="262">
          <cell r="A262" t="str">
            <v>MT</v>
          </cell>
          <cell r="B262" t="str">
            <v>MALTA</v>
          </cell>
        </row>
        <row r="263">
          <cell r="A263" t="str">
            <v>MT0</v>
          </cell>
          <cell r="B263" t="str">
            <v>MALTA</v>
          </cell>
        </row>
        <row r="264">
          <cell r="A264" t="str">
            <v>MT00</v>
          </cell>
          <cell r="B264" t="str">
            <v>Malta</v>
          </cell>
        </row>
        <row r="265">
          <cell r="A265" t="str">
            <v>NL</v>
          </cell>
          <cell r="B265" t="str">
            <v xml:space="preserve">NEDERLAND </v>
          </cell>
        </row>
        <row r="266">
          <cell r="A266" t="str">
            <v>NL1</v>
          </cell>
          <cell r="B266" t="str">
            <v>NOORD-NEDERLAND</v>
          </cell>
        </row>
        <row r="267">
          <cell r="A267" t="str">
            <v>NL11</v>
          </cell>
          <cell r="B267" t="str">
            <v>Groningen</v>
          </cell>
        </row>
        <row r="268">
          <cell r="A268" t="str">
            <v>NL12</v>
          </cell>
          <cell r="B268" t="str">
            <v>Friesland (NL)</v>
          </cell>
        </row>
        <row r="269">
          <cell r="A269" t="str">
            <v>NL13</v>
          </cell>
          <cell r="B269" t="str">
            <v>Drenthe</v>
          </cell>
        </row>
        <row r="270">
          <cell r="A270" t="str">
            <v>NL2</v>
          </cell>
          <cell r="B270" t="str">
            <v>OOST-NEDERLAND</v>
          </cell>
        </row>
        <row r="271">
          <cell r="A271" t="str">
            <v>NL21</v>
          </cell>
          <cell r="B271" t="str">
            <v>Overijssel</v>
          </cell>
        </row>
        <row r="272">
          <cell r="A272" t="str">
            <v>NL22</v>
          </cell>
          <cell r="B272" t="str">
            <v>Gelderland</v>
          </cell>
        </row>
        <row r="273">
          <cell r="A273" t="str">
            <v>NL23</v>
          </cell>
          <cell r="B273" t="str">
            <v>Flevoland</v>
          </cell>
        </row>
        <row r="274">
          <cell r="A274" t="str">
            <v>NL3</v>
          </cell>
          <cell r="B274" t="str">
            <v>WEST-NEDERLAND</v>
          </cell>
        </row>
        <row r="275">
          <cell r="A275" t="str">
            <v>NL31</v>
          </cell>
          <cell r="B275" t="str">
            <v>Utrecht</v>
          </cell>
        </row>
        <row r="276">
          <cell r="A276" t="str">
            <v>NL32</v>
          </cell>
          <cell r="B276" t="str">
            <v>Noord-Holland</v>
          </cell>
        </row>
        <row r="277">
          <cell r="A277" t="str">
            <v>NL33</v>
          </cell>
          <cell r="B277" t="str">
            <v>Zuid-Holland</v>
          </cell>
        </row>
        <row r="278">
          <cell r="A278" t="str">
            <v>NL34</v>
          </cell>
          <cell r="B278" t="str">
            <v>Zeeland</v>
          </cell>
        </row>
        <row r="279">
          <cell r="A279" t="str">
            <v>NL4</v>
          </cell>
          <cell r="B279" t="str">
            <v>ZUID-NEDERLAND</v>
          </cell>
        </row>
        <row r="280">
          <cell r="A280" t="str">
            <v>NL41</v>
          </cell>
          <cell r="B280" t="str">
            <v>Noord-Brabant</v>
          </cell>
        </row>
        <row r="281">
          <cell r="A281" t="str">
            <v>NL42</v>
          </cell>
          <cell r="B281" t="str">
            <v>Limburg (NL)</v>
          </cell>
        </row>
        <row r="282">
          <cell r="A282" t="str">
            <v>PL</v>
          </cell>
          <cell r="B282" t="str">
            <v>POLSKA</v>
          </cell>
        </row>
        <row r="283">
          <cell r="A283" t="str">
            <v>PL1</v>
          </cell>
          <cell r="B283" t="str">
            <v>REGION CENTRALNY</v>
          </cell>
        </row>
        <row r="284">
          <cell r="A284" t="str">
            <v>PL11</v>
          </cell>
          <cell r="B284" t="str">
            <v>Łódzkie</v>
          </cell>
        </row>
        <row r="285">
          <cell r="A285" t="str">
            <v>PL12</v>
          </cell>
          <cell r="B285" t="str">
            <v>Mazowieckie</v>
          </cell>
        </row>
        <row r="286">
          <cell r="A286" t="str">
            <v>PL2</v>
          </cell>
          <cell r="B286" t="str">
            <v>REGION POŁUDNIOWY</v>
          </cell>
        </row>
        <row r="287">
          <cell r="A287" t="str">
            <v>PL21</v>
          </cell>
          <cell r="B287" t="str">
            <v>Małopolskie</v>
          </cell>
        </row>
        <row r="288">
          <cell r="A288" t="str">
            <v>PL22</v>
          </cell>
          <cell r="B288" t="str">
            <v>Śląskie</v>
          </cell>
        </row>
        <row r="289">
          <cell r="A289" t="str">
            <v>PL3</v>
          </cell>
          <cell r="B289" t="str">
            <v>REGION WSCHODNI</v>
          </cell>
        </row>
        <row r="290">
          <cell r="A290" t="str">
            <v>PL31</v>
          </cell>
          <cell r="B290" t="str">
            <v>Lubelskie</v>
          </cell>
        </row>
        <row r="291">
          <cell r="A291" t="str">
            <v>PL32</v>
          </cell>
          <cell r="B291" t="str">
            <v>Podkarpackie</v>
          </cell>
        </row>
        <row r="292">
          <cell r="A292" t="str">
            <v>PL33</v>
          </cell>
          <cell r="B292" t="str">
            <v>Świętokrzyskie</v>
          </cell>
        </row>
        <row r="293">
          <cell r="A293" t="str">
            <v>PL34</v>
          </cell>
          <cell r="B293" t="str">
            <v>Podlaskie</v>
          </cell>
        </row>
        <row r="294">
          <cell r="A294" t="str">
            <v>PL4</v>
          </cell>
          <cell r="B294" t="str">
            <v>REGION PÓŁNOCNO-ZACHODNI</v>
          </cell>
        </row>
        <row r="295">
          <cell r="A295" t="str">
            <v>PL41</v>
          </cell>
          <cell r="B295" t="str">
            <v>Wielkopolskie</v>
          </cell>
        </row>
        <row r="296">
          <cell r="A296" t="str">
            <v>PL42</v>
          </cell>
          <cell r="B296" t="str">
            <v>Zachodniopomorskie</v>
          </cell>
        </row>
        <row r="297">
          <cell r="A297" t="str">
            <v>PL43</v>
          </cell>
          <cell r="B297" t="str">
            <v>Lubuskie</v>
          </cell>
        </row>
        <row r="298">
          <cell r="A298" t="str">
            <v>PL5</v>
          </cell>
          <cell r="B298" t="str">
            <v>REGION POŁUDNIOWO-ZACHODNI</v>
          </cell>
        </row>
        <row r="299">
          <cell r="A299" t="str">
            <v>PL51</v>
          </cell>
          <cell r="B299" t="str">
            <v>Dolnośląskie</v>
          </cell>
        </row>
        <row r="300">
          <cell r="A300" t="str">
            <v>PL52</v>
          </cell>
          <cell r="B300" t="str">
            <v>Opolskie</v>
          </cell>
        </row>
        <row r="301">
          <cell r="A301" t="str">
            <v>PL6</v>
          </cell>
          <cell r="B301" t="str">
            <v>REGION PÓŁNOCNY</v>
          </cell>
        </row>
        <row r="302">
          <cell r="A302" t="str">
            <v>PL61</v>
          </cell>
          <cell r="B302" t="str">
            <v>Kujawsko-Pomorskie</v>
          </cell>
        </row>
        <row r="303">
          <cell r="A303" t="str">
            <v>PL62</v>
          </cell>
          <cell r="B303" t="str">
            <v>Warmińsko-Mazurskie</v>
          </cell>
        </row>
        <row r="304">
          <cell r="A304" t="str">
            <v>PL63</v>
          </cell>
          <cell r="B304" t="str">
            <v>Pomorskie</v>
          </cell>
        </row>
        <row r="305">
          <cell r="A305" t="str">
            <v>PT</v>
          </cell>
          <cell r="B305" t="str">
            <v>PORTUGAL</v>
          </cell>
        </row>
        <row r="306">
          <cell r="A306" t="str">
            <v>PT1</v>
          </cell>
          <cell r="B306" t="str">
            <v>CONTINENTE</v>
          </cell>
        </row>
        <row r="307">
          <cell r="A307" t="str">
            <v>PT11</v>
          </cell>
          <cell r="B307" t="str">
            <v>Norte</v>
          </cell>
        </row>
        <row r="308">
          <cell r="A308" t="str">
            <v>PT15</v>
          </cell>
          <cell r="B308" t="str">
            <v>Algarve</v>
          </cell>
        </row>
        <row r="309">
          <cell r="A309" t="str">
            <v>PT16</v>
          </cell>
          <cell r="B309" t="str">
            <v>Centro (P)</v>
          </cell>
        </row>
        <row r="310">
          <cell r="A310" t="str">
            <v>PT17</v>
          </cell>
          <cell r="B310" t="str">
            <v>Lisboa</v>
          </cell>
        </row>
        <row r="311">
          <cell r="A311" t="str">
            <v>PT18</v>
          </cell>
          <cell r="B311" t="str">
            <v>Alentejo</v>
          </cell>
        </row>
        <row r="312">
          <cell r="A312" t="str">
            <v>PT2</v>
          </cell>
          <cell r="B312" t="str">
            <v>Região Autónoma dos AÇORES</v>
          </cell>
        </row>
        <row r="313">
          <cell r="A313" t="str">
            <v>PT20</v>
          </cell>
          <cell r="B313" t="str">
            <v>Região Autónoma dos Açores</v>
          </cell>
        </row>
        <row r="314">
          <cell r="A314" t="str">
            <v>PT3</v>
          </cell>
          <cell r="B314" t="str">
            <v>Região Autónoma da MADEIRA</v>
          </cell>
        </row>
        <row r="315">
          <cell r="A315" t="str">
            <v>PT30</v>
          </cell>
          <cell r="B315" t="str">
            <v>Região Autónoma da Madeira</v>
          </cell>
        </row>
        <row r="316">
          <cell r="A316" t="str">
            <v>RO</v>
          </cell>
          <cell r="B316" t="str">
            <v>ROMÂNIA</v>
          </cell>
        </row>
        <row r="317">
          <cell r="A317" t="str">
            <v>RO1</v>
          </cell>
          <cell r="B317" t="str">
            <v>MACROREGIUNEA UNU</v>
          </cell>
        </row>
        <row r="318">
          <cell r="A318" t="str">
            <v>RO11</v>
          </cell>
          <cell r="B318" t="str">
            <v>Nord-Vest</v>
          </cell>
        </row>
        <row r="319">
          <cell r="A319" t="str">
            <v>RO12</v>
          </cell>
          <cell r="B319" t="str">
            <v>Centru</v>
          </cell>
        </row>
        <row r="320">
          <cell r="A320" t="str">
            <v>RO2</v>
          </cell>
          <cell r="B320" t="str">
            <v>MACROREGIUNEA DOI</v>
          </cell>
        </row>
        <row r="321">
          <cell r="A321" t="str">
            <v>RO21</v>
          </cell>
          <cell r="B321" t="str">
            <v>Nord-Est</v>
          </cell>
        </row>
        <row r="322">
          <cell r="A322" t="str">
            <v>RO22</v>
          </cell>
          <cell r="B322" t="str">
            <v>Sud-Est</v>
          </cell>
        </row>
        <row r="323">
          <cell r="A323" t="str">
            <v>RO3</v>
          </cell>
          <cell r="B323" t="str">
            <v>MACROREGIUNEA TREI</v>
          </cell>
        </row>
        <row r="324">
          <cell r="A324" t="str">
            <v>RO31</v>
          </cell>
          <cell r="B324" t="str">
            <v>Sud - Muntenia</v>
          </cell>
        </row>
        <row r="325">
          <cell r="A325" t="str">
            <v>RO32</v>
          </cell>
          <cell r="B325" t="str">
            <v>Bucureşti - Ilfov</v>
          </cell>
        </row>
        <row r="326">
          <cell r="A326" t="str">
            <v>RO4</v>
          </cell>
          <cell r="B326" t="str">
            <v>MACROREGIUNEA PATRU</v>
          </cell>
        </row>
        <row r="327">
          <cell r="A327" t="str">
            <v>RO41</v>
          </cell>
          <cell r="B327" t="str">
            <v>Sud-Vest Oltenia</v>
          </cell>
        </row>
        <row r="328">
          <cell r="A328" t="str">
            <v>RO42</v>
          </cell>
          <cell r="B328" t="str">
            <v>Vest</v>
          </cell>
        </row>
        <row r="329">
          <cell r="A329" t="str">
            <v>SE</v>
          </cell>
          <cell r="B329" t="str">
            <v>SVERIGE</v>
          </cell>
        </row>
        <row r="330">
          <cell r="A330" t="str">
            <v>SE0</v>
          </cell>
          <cell r="B330" t="str">
            <v>SVERIGE</v>
          </cell>
        </row>
        <row r="331">
          <cell r="A331" t="str">
            <v>SE1</v>
          </cell>
          <cell r="B331" t="str">
            <v>Östra Sverige</v>
          </cell>
        </row>
        <row r="332">
          <cell r="A332" t="str">
            <v>SE11</v>
          </cell>
          <cell r="B332" t="str">
            <v>Stockholm</v>
          </cell>
        </row>
        <row r="333">
          <cell r="A333" t="str">
            <v>SE12</v>
          </cell>
          <cell r="B333" t="str">
            <v>Östra Mellansverige</v>
          </cell>
        </row>
        <row r="334">
          <cell r="A334" t="str">
            <v>SE2</v>
          </cell>
          <cell r="B334" t="str">
            <v>Södra Sverige</v>
          </cell>
        </row>
        <row r="335">
          <cell r="A335" t="str">
            <v>SE21</v>
          </cell>
          <cell r="B335" t="str">
            <v>Småland med öarna</v>
          </cell>
        </row>
        <row r="336">
          <cell r="A336" t="str">
            <v>SE22</v>
          </cell>
          <cell r="B336" t="str">
            <v>Sydsverige</v>
          </cell>
        </row>
        <row r="337">
          <cell r="A337" t="str">
            <v>SE23</v>
          </cell>
          <cell r="B337" t="str">
            <v>Västsverige</v>
          </cell>
        </row>
        <row r="338">
          <cell r="A338" t="str">
            <v>SE3</v>
          </cell>
          <cell r="B338" t="str">
            <v>Norra Sverige</v>
          </cell>
        </row>
        <row r="339">
          <cell r="A339" t="str">
            <v>SE31</v>
          </cell>
          <cell r="B339" t="str">
            <v>Norra Mellansverige</v>
          </cell>
        </row>
        <row r="340">
          <cell r="A340" t="str">
            <v>SE32</v>
          </cell>
          <cell r="B340" t="str">
            <v>Mellersta Norrland</v>
          </cell>
        </row>
        <row r="341">
          <cell r="A341" t="str">
            <v>SE33</v>
          </cell>
          <cell r="B341" t="str">
            <v>Övre Norrland</v>
          </cell>
        </row>
        <row r="342">
          <cell r="A342" t="str">
            <v>SI</v>
          </cell>
          <cell r="B342" t="str">
            <v>SLOVENIJA</v>
          </cell>
        </row>
        <row r="343">
          <cell r="A343" t="str">
            <v>SI0</v>
          </cell>
          <cell r="B343" t="str">
            <v>SLOVENIJA</v>
          </cell>
        </row>
        <row r="344">
          <cell r="A344" t="str">
            <v>SI00</v>
          </cell>
          <cell r="B344" t="str">
            <v>Slovenija</v>
          </cell>
        </row>
        <row r="345">
          <cell r="A345" t="str">
            <v>SI01</v>
          </cell>
          <cell r="B345" t="str">
            <v>Vzhodna Slovenija</v>
          </cell>
        </row>
        <row r="346">
          <cell r="A346" t="str">
            <v>SI02</v>
          </cell>
          <cell r="B346" t="str">
            <v>Zahodna Slovenija</v>
          </cell>
        </row>
        <row r="347">
          <cell r="A347" t="str">
            <v>SK</v>
          </cell>
          <cell r="B347" t="str">
            <v>SLOVENSKÁ REPUBLIKA</v>
          </cell>
        </row>
        <row r="348">
          <cell r="A348" t="str">
            <v>SK0</v>
          </cell>
          <cell r="B348" t="str">
            <v>SLOVENSKÁ REPUBLIKA</v>
          </cell>
        </row>
        <row r="349">
          <cell r="A349" t="str">
            <v>SK01</v>
          </cell>
          <cell r="B349" t="str">
            <v>Bratislavský kraj</v>
          </cell>
        </row>
        <row r="350">
          <cell r="A350" t="str">
            <v>SK02</v>
          </cell>
          <cell r="B350" t="str">
            <v>Západné Slovensko</v>
          </cell>
        </row>
        <row r="351">
          <cell r="A351" t="str">
            <v>SK03</v>
          </cell>
          <cell r="B351" t="str">
            <v>Stredné Slovensko</v>
          </cell>
        </row>
        <row r="352">
          <cell r="A352" t="str">
            <v>SK04</v>
          </cell>
          <cell r="B352" t="str">
            <v>Východné Slovensko</v>
          </cell>
        </row>
        <row r="353">
          <cell r="A353" t="str">
            <v>UK</v>
          </cell>
          <cell r="B353" t="str">
            <v>UNITED KINGDOM</v>
          </cell>
        </row>
        <row r="354">
          <cell r="A354" t="str">
            <v>UKC</v>
          </cell>
          <cell r="B354" t="str">
            <v xml:space="preserve">NORTH EAST (ENGLAND) </v>
          </cell>
        </row>
        <row r="355">
          <cell r="A355" t="str">
            <v>UKC1</v>
          </cell>
          <cell r="B355" t="str">
            <v xml:space="preserve">Tees Valley and Durham </v>
          </cell>
        </row>
        <row r="356">
          <cell r="A356" t="str">
            <v>UKC2</v>
          </cell>
          <cell r="B356" t="str">
            <v xml:space="preserve">Northumberland, Tyne and Wear </v>
          </cell>
        </row>
        <row r="357">
          <cell r="A357" t="str">
            <v>UKD</v>
          </cell>
          <cell r="B357" t="str">
            <v xml:space="preserve">North West (including Merseyside) </v>
          </cell>
        </row>
        <row r="358">
          <cell r="A358" t="str">
            <v>UKD1</v>
          </cell>
          <cell r="B358" t="str">
            <v xml:space="preserve">Cumbria </v>
          </cell>
        </row>
        <row r="359">
          <cell r="A359" t="str">
            <v>UKD2</v>
          </cell>
          <cell r="B359" t="str">
            <v xml:space="preserve">Cheshire </v>
          </cell>
        </row>
        <row r="360">
          <cell r="A360" t="str">
            <v>UKD3</v>
          </cell>
          <cell r="B360" t="str">
            <v xml:space="preserve">Greater Manchester </v>
          </cell>
        </row>
        <row r="361">
          <cell r="A361" t="str">
            <v>UKD4</v>
          </cell>
          <cell r="B361" t="str">
            <v xml:space="preserve">Lancashire </v>
          </cell>
        </row>
        <row r="362">
          <cell r="A362" t="str">
            <v>UKD5</v>
          </cell>
          <cell r="B362" t="str">
            <v xml:space="preserve">Merseyside </v>
          </cell>
        </row>
        <row r="363">
          <cell r="A363" t="str">
            <v>UKE</v>
          </cell>
          <cell r="B363" t="str">
            <v xml:space="preserve">YORKSHIRE AND THE HUMBER </v>
          </cell>
        </row>
        <row r="364">
          <cell r="A364" t="str">
            <v>UKE1</v>
          </cell>
          <cell r="B364" t="str">
            <v xml:space="preserve">East Riding and North Lincolnshire </v>
          </cell>
        </row>
        <row r="365">
          <cell r="A365" t="str">
            <v>UKE2</v>
          </cell>
          <cell r="B365" t="str">
            <v xml:space="preserve">North Yorkshire </v>
          </cell>
        </row>
        <row r="366">
          <cell r="A366" t="str">
            <v>UKE3</v>
          </cell>
          <cell r="B366" t="str">
            <v xml:space="preserve">South Yorkshire </v>
          </cell>
        </row>
        <row r="367">
          <cell r="A367" t="str">
            <v>UKE4</v>
          </cell>
          <cell r="B367" t="str">
            <v xml:space="preserve">West Yorkshire </v>
          </cell>
        </row>
        <row r="368">
          <cell r="A368" t="str">
            <v>UKF</v>
          </cell>
          <cell r="B368" t="str">
            <v xml:space="preserve">EAST MIDLANDS (ENGLAND) </v>
          </cell>
        </row>
        <row r="369">
          <cell r="A369" t="str">
            <v>UKF1</v>
          </cell>
          <cell r="B369" t="str">
            <v xml:space="preserve">Derbyshire and Nottinghamshire </v>
          </cell>
        </row>
        <row r="370">
          <cell r="A370" t="str">
            <v>UKF2</v>
          </cell>
          <cell r="B370" t="str">
            <v xml:space="preserve">Leicestershire, Rutland and Northants </v>
          </cell>
        </row>
        <row r="371">
          <cell r="A371" t="str">
            <v>UKF3</v>
          </cell>
          <cell r="B371" t="str">
            <v xml:space="preserve">Lincolnshire </v>
          </cell>
        </row>
        <row r="372">
          <cell r="A372" t="str">
            <v>UKG</v>
          </cell>
          <cell r="B372" t="str">
            <v xml:space="preserve">WEST MIDLANDS (ENGLAND) </v>
          </cell>
        </row>
        <row r="373">
          <cell r="A373" t="str">
            <v>UKG1</v>
          </cell>
          <cell r="B373" t="str">
            <v xml:space="preserve">Herefordshire, Worcestershire and Warks </v>
          </cell>
        </row>
        <row r="374">
          <cell r="A374" t="str">
            <v>UKG2</v>
          </cell>
          <cell r="B374" t="str">
            <v xml:space="preserve">Shropshire and Staffordshire </v>
          </cell>
        </row>
        <row r="375">
          <cell r="A375" t="str">
            <v>UKG3</v>
          </cell>
          <cell r="B375" t="str">
            <v xml:space="preserve">West Midlands </v>
          </cell>
        </row>
        <row r="376">
          <cell r="A376" t="str">
            <v>UKH</v>
          </cell>
          <cell r="B376" t="str">
            <v xml:space="preserve">EAST OF ENGLAND </v>
          </cell>
        </row>
        <row r="377">
          <cell r="A377" t="str">
            <v>UKH1</v>
          </cell>
          <cell r="B377" t="str">
            <v xml:space="preserve">East Anglia </v>
          </cell>
        </row>
        <row r="378">
          <cell r="A378" t="str">
            <v>UKH2</v>
          </cell>
          <cell r="B378" t="str">
            <v xml:space="preserve">Bedfordshire, Hertfordshire </v>
          </cell>
        </row>
        <row r="379">
          <cell r="A379" t="str">
            <v>UKH3</v>
          </cell>
          <cell r="B379" t="str">
            <v xml:space="preserve">Essex </v>
          </cell>
        </row>
        <row r="380">
          <cell r="A380" t="str">
            <v>UKI</v>
          </cell>
          <cell r="B380" t="str">
            <v xml:space="preserve">LONDON </v>
          </cell>
        </row>
        <row r="381">
          <cell r="A381" t="str">
            <v>UKI1</v>
          </cell>
          <cell r="B381" t="str">
            <v xml:space="preserve">Inner London </v>
          </cell>
        </row>
        <row r="382">
          <cell r="A382" t="str">
            <v>UKI2</v>
          </cell>
          <cell r="B382" t="str">
            <v xml:space="preserve">Outer London </v>
          </cell>
        </row>
        <row r="383">
          <cell r="A383" t="str">
            <v>UKJ</v>
          </cell>
          <cell r="B383" t="str">
            <v xml:space="preserve">SOUTH EAST (ENGLAND) </v>
          </cell>
        </row>
        <row r="384">
          <cell r="A384" t="str">
            <v>UKJ1</v>
          </cell>
          <cell r="B384" t="str">
            <v xml:space="preserve">Berkshire, Bucks and Oxfordshire </v>
          </cell>
        </row>
        <row r="385">
          <cell r="A385" t="str">
            <v>UKJ2</v>
          </cell>
          <cell r="B385" t="str">
            <v xml:space="preserve">Surrey, East and West Sussex </v>
          </cell>
        </row>
        <row r="386">
          <cell r="A386" t="str">
            <v>UKJ3</v>
          </cell>
          <cell r="B386" t="str">
            <v xml:space="preserve">Hampshire and Isle of Wight </v>
          </cell>
        </row>
        <row r="387">
          <cell r="A387" t="str">
            <v>UKJ4</v>
          </cell>
          <cell r="B387" t="str">
            <v xml:space="preserve">Kent </v>
          </cell>
        </row>
        <row r="388">
          <cell r="A388" t="str">
            <v>UKK</v>
          </cell>
          <cell r="B388" t="str">
            <v xml:space="preserve">SOUTH WEST (ENGLAND) </v>
          </cell>
        </row>
        <row r="389">
          <cell r="A389" t="str">
            <v>UKK1</v>
          </cell>
          <cell r="B389" t="str">
            <v xml:space="preserve">Gloucestershire, Wiltshire and North Somerset </v>
          </cell>
        </row>
        <row r="390">
          <cell r="A390" t="str">
            <v>UKK2</v>
          </cell>
          <cell r="B390" t="str">
            <v xml:space="preserve">Dorset and Somerset </v>
          </cell>
        </row>
        <row r="391">
          <cell r="A391" t="str">
            <v>UKK3</v>
          </cell>
          <cell r="B391" t="str">
            <v xml:space="preserve">Cornwall and Isles of Scilly </v>
          </cell>
        </row>
        <row r="392">
          <cell r="A392" t="str">
            <v>UKK4</v>
          </cell>
          <cell r="B392" t="str">
            <v xml:space="preserve">Devon </v>
          </cell>
        </row>
        <row r="393">
          <cell r="A393" t="str">
            <v>UKL</v>
          </cell>
          <cell r="B393" t="str">
            <v xml:space="preserve">WALES </v>
          </cell>
        </row>
        <row r="394">
          <cell r="A394" t="str">
            <v>UKL1</v>
          </cell>
          <cell r="B394" t="str">
            <v xml:space="preserve">West Wales and The Valleys </v>
          </cell>
        </row>
        <row r="395">
          <cell r="A395" t="str">
            <v>UKL2</v>
          </cell>
          <cell r="B395" t="str">
            <v xml:space="preserve">East Wales </v>
          </cell>
        </row>
        <row r="396">
          <cell r="A396" t="str">
            <v>UKM</v>
          </cell>
          <cell r="B396" t="str">
            <v xml:space="preserve">SCOTLAND </v>
          </cell>
        </row>
        <row r="397">
          <cell r="A397" t="str">
            <v>UKM1</v>
          </cell>
          <cell r="B397" t="str">
            <v xml:space="preserve">North Eastern Scotland </v>
          </cell>
        </row>
        <row r="398">
          <cell r="A398" t="str">
            <v>UKM2</v>
          </cell>
          <cell r="B398" t="str">
            <v xml:space="preserve">Eastern Scotland </v>
          </cell>
        </row>
        <row r="399">
          <cell r="A399" t="str">
            <v>UKM3</v>
          </cell>
          <cell r="B399" t="str">
            <v xml:space="preserve">South Western Scotland </v>
          </cell>
        </row>
        <row r="400">
          <cell r="A400" t="str">
            <v>UKM4</v>
          </cell>
          <cell r="B400" t="str">
            <v xml:space="preserve">Highlands and Islands </v>
          </cell>
        </row>
        <row r="401">
          <cell r="A401" t="str">
            <v>UKN</v>
          </cell>
          <cell r="B401" t="str">
            <v xml:space="preserve">NORTHERN IRELAND </v>
          </cell>
        </row>
        <row r="402">
          <cell r="A402" t="str">
            <v>UKN0</v>
          </cell>
          <cell r="B402" t="str">
            <v xml:space="preserve">NORTHERN IRELAND 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8">
          <cell r="A18" t="str">
            <v>pc0000</v>
          </cell>
          <cell r="B18" t="str">
            <v>Total du cheptel bovin</v>
          </cell>
          <cell r="C18" t="str">
            <v>Cattle total</v>
          </cell>
          <cell r="D18" t="str">
            <v>Rinder insgesamt</v>
          </cell>
          <cell r="E18" t="str">
            <v>Bovini : totale</v>
          </cell>
          <cell r="F18" t="str">
            <v>Bovinos : total</v>
          </cell>
          <cell r="G18" t="str">
            <v>Bovinos, total</v>
          </cell>
          <cell r="H18" t="str">
            <v>Runderen, totaal</v>
          </cell>
          <cell r="I18" t="str">
            <v>Hornkvaeg i alt</v>
          </cell>
          <cell r="J18" t="str">
            <v>Óýíïëï ÂïïåéäÞ</v>
          </cell>
          <cell r="K18" t="str">
            <v>Kaikki nautaeläimet</v>
          </cell>
          <cell r="L18" t="str">
            <v>Nötkreatur, totalt</v>
          </cell>
        </row>
        <row r="19">
          <cell r="A19" t="str">
            <v>pc1000</v>
          </cell>
          <cell r="B19" t="str">
            <v>Bovins de moins d'un an</v>
          </cell>
          <cell r="C19" t="str">
            <v>Bovines less than 1 year old</v>
          </cell>
          <cell r="D19" t="str">
            <v>Rinder von weniger als 1 Jahr</v>
          </cell>
          <cell r="E19" t="str">
            <v xml:space="preserve">A. Bovini di meno di un anno: </v>
          </cell>
          <cell r="F19" t="str">
            <v xml:space="preserve">A. Bovinos de menos de un año: </v>
          </cell>
          <cell r="G19" t="str">
            <v>A. Bovinos de menos de 1 ano</v>
          </cell>
          <cell r="H19" t="str">
            <v xml:space="preserve">A. Runderen jonger dan een jaar: </v>
          </cell>
          <cell r="I19" t="str">
            <v xml:space="preserve">A. Hornkvaeg paa under 1 aar: </v>
          </cell>
          <cell r="J19" t="str">
            <v xml:space="preserve">Á. ÂïïåéäÞ çëéêßáò êÜôù ôïõ åíüò Ýôïõò: </v>
          </cell>
          <cell r="K19" t="str">
            <v>A. Alle vuoden ikäiset nautaeläimet:</v>
          </cell>
          <cell r="L19" t="str">
            <v>A. Nötkreatur, yngre än 1 år:</v>
          </cell>
        </row>
        <row r="20">
          <cell r="A20" t="str">
            <v>pc1100</v>
          </cell>
          <cell r="B20" t="str">
            <v>Veaux de boucherie</v>
          </cell>
          <cell r="C20" t="str">
            <v>Calves for slaughter</v>
          </cell>
          <cell r="D20" t="str">
            <v xml:space="preserve"> Kälber zum Schlachten</v>
          </cell>
          <cell r="E20" t="str">
            <v xml:space="preserve">a) vitelli destinati alla macellazione; </v>
          </cell>
          <cell r="F20" t="str">
            <v xml:space="preserve">a) terneros de abasto; </v>
          </cell>
          <cell r="G20" t="str">
            <v>a) vitelos de carne</v>
          </cell>
          <cell r="H20" t="str">
            <v xml:space="preserve">a) vleeskalveren; </v>
          </cell>
          <cell r="I20" t="str">
            <v>a) slagtekalve</v>
          </cell>
          <cell r="J20" t="str">
            <v>á) ìüó÷ïé ðïõ ðñïïñßæïíôáé ãéá óöáãÞ-</v>
          </cell>
          <cell r="K20" t="str">
            <v xml:space="preserve">a) teurasvasikat; </v>
          </cell>
          <cell r="L20" t="str">
            <v>a) Kalvar för slakt.</v>
          </cell>
        </row>
        <row r="21">
          <cell r="A21" t="str">
            <v>pc1200</v>
          </cell>
          <cell r="B21" t="str">
            <v>Autres veaux</v>
          </cell>
          <cell r="C21" t="str">
            <v>Other calves</v>
          </cell>
          <cell r="D21" t="str">
            <v xml:space="preserve"> andere Kälber</v>
          </cell>
          <cell r="E21" t="str">
            <v xml:space="preserve">b) altri; </v>
          </cell>
          <cell r="F21" t="str">
            <v xml:space="preserve">b) los demás: </v>
          </cell>
          <cell r="G21" t="str">
            <v xml:space="preserve">b) outros: </v>
          </cell>
          <cell r="H21" t="str">
            <v xml:space="preserve">b) andere: </v>
          </cell>
          <cell r="I21" t="str">
            <v xml:space="preserve">b) andre: </v>
          </cell>
          <cell r="J21" t="str">
            <v xml:space="preserve">â) Üëëá: </v>
          </cell>
          <cell r="K21" t="str">
            <v>b) muut:</v>
          </cell>
          <cell r="L21" t="str">
            <v>b) Övriga.</v>
          </cell>
        </row>
        <row r="22">
          <cell r="A22" t="str">
            <v>pc1210</v>
          </cell>
          <cell r="B22" t="str">
            <v>Mâles</v>
          </cell>
          <cell r="C22" t="str">
            <v>Male</v>
          </cell>
          <cell r="D22" t="str">
            <v xml:space="preserve"> männlich</v>
          </cell>
          <cell r="E22" t="str">
            <v xml:space="preserve">ba) maschi; </v>
          </cell>
          <cell r="F22" t="str">
            <v xml:space="preserve">ba) machos; </v>
          </cell>
          <cell r="G22" t="str">
            <v>ba) machos</v>
          </cell>
          <cell r="H22" t="str">
            <v xml:space="preserve">ba)mannelijke; </v>
          </cell>
          <cell r="I22" t="str">
            <v>ba) handyr</v>
          </cell>
          <cell r="J22" t="str">
            <v>âá) áñóåíéêÜ-</v>
          </cell>
          <cell r="K22" t="str">
            <v xml:space="preserve">ba) sonnivasikat; </v>
          </cell>
          <cell r="L22" t="str">
            <v>ba) handjur.</v>
          </cell>
        </row>
        <row r="23">
          <cell r="A23" t="str">
            <v>pc1220</v>
          </cell>
          <cell r="B23" t="str">
            <v>Femelles</v>
          </cell>
          <cell r="C23" t="str">
            <v>Female</v>
          </cell>
          <cell r="D23" t="str">
            <v xml:space="preserve"> weiblich</v>
          </cell>
          <cell r="E23" t="str">
            <v xml:space="preserve">bb) femmine. </v>
          </cell>
          <cell r="F23" t="str">
            <v xml:space="preserve">bb) hembras. </v>
          </cell>
          <cell r="G23" t="str">
            <v>bb) fêmeas</v>
          </cell>
          <cell r="H23" t="str">
            <v xml:space="preserve">bb)vrouwelijke; </v>
          </cell>
          <cell r="I23" t="str">
            <v xml:space="preserve">bb) hundyr. </v>
          </cell>
          <cell r="J23" t="str">
            <v>ââ) èçëõêÜ-</v>
          </cell>
          <cell r="K23" t="str">
            <v>bb) lehmävasikat.</v>
          </cell>
          <cell r="L23" t="str">
            <v>bb) hondjur.</v>
          </cell>
        </row>
        <row r="24">
          <cell r="A24" t="str">
            <v>pc2000</v>
          </cell>
          <cell r="B24" t="str">
            <v>Bovins de 1 an à moins de 2 ans</v>
          </cell>
          <cell r="C24" t="str">
            <v>Bovines aged between 1 and 2</v>
          </cell>
          <cell r="D24" t="str">
            <v>Rinder von 1 bis unter 2 Jahren</v>
          </cell>
          <cell r="E24" t="str">
            <v xml:space="preserve">B. Bovini di età compresa tra 1 e 2 anni: </v>
          </cell>
          <cell r="F24" t="str">
            <v xml:space="preserve">B. Bovinos de un año a menos de dos años: </v>
          </cell>
          <cell r="G24" t="str">
            <v>B. Bovinos de 1 a menos de 2 anos</v>
          </cell>
          <cell r="H24" t="str">
            <v xml:space="preserve">B. Runderen van een tot twee jaar: </v>
          </cell>
          <cell r="I24" t="str">
            <v xml:space="preserve">B. Hornkvaeg paa 1, men under 2 aar: </v>
          </cell>
          <cell r="J24" t="str">
            <v xml:space="preserve">Â. ÂïïåéäÞ çëéêßáò åíüò Ýùò êÜôù ôùí äýï åôþí: </v>
          </cell>
          <cell r="K24" t="str">
            <v>B. Nautaeläimet, jotka ovat vähintään yksivuotiaita mutta alle kaksivuotiaita:</v>
          </cell>
          <cell r="L24" t="str">
            <v>B. Nötkreatur mellan 1 och 2 år</v>
          </cell>
        </row>
        <row r="25">
          <cell r="A25" t="str">
            <v>pc2100</v>
          </cell>
          <cell r="B25" t="str">
            <v>Mâles</v>
          </cell>
          <cell r="C25" t="str">
            <v>Male</v>
          </cell>
          <cell r="D25" t="str">
            <v>männlich</v>
          </cell>
          <cell r="E25" t="str">
            <v xml:space="preserve">a) maschi; </v>
          </cell>
          <cell r="F25" t="str">
            <v xml:space="preserve">a) machos, </v>
          </cell>
          <cell r="G25" t="str">
            <v>a) machos</v>
          </cell>
          <cell r="H25" t="str">
            <v xml:space="preserve">a) mannelijke; </v>
          </cell>
          <cell r="I25" t="str">
            <v>a) handyr</v>
          </cell>
          <cell r="J25" t="str">
            <v>á) áñóåíéêÜ-</v>
          </cell>
          <cell r="K25" t="str">
            <v xml:space="preserve">a) sonnit; </v>
          </cell>
          <cell r="L25" t="str">
            <v>a) handjur</v>
          </cell>
        </row>
        <row r="26">
          <cell r="A26" t="str">
            <v>pc2200</v>
          </cell>
          <cell r="B26" t="str">
            <v>Femelles</v>
          </cell>
          <cell r="C26" t="str">
            <v>Female</v>
          </cell>
          <cell r="D26" t="str">
            <v>weiblich</v>
          </cell>
          <cell r="E26" t="str">
            <v xml:space="preserve">b) femmine: </v>
          </cell>
          <cell r="F26" t="str">
            <v xml:space="preserve">b) hembras: </v>
          </cell>
          <cell r="G26" t="str">
            <v xml:space="preserve">b) fêmeas: </v>
          </cell>
          <cell r="H26" t="str">
            <v xml:space="preserve">b) vrouwelijke: </v>
          </cell>
          <cell r="I26" t="str">
            <v xml:space="preserve">b) hundyr: </v>
          </cell>
          <cell r="J26" t="str">
            <v xml:space="preserve">â) èçëõêÜ: </v>
          </cell>
          <cell r="K26" t="str">
            <v>b) hiehot:</v>
          </cell>
          <cell r="L26" t="str">
            <v>b) hondjur</v>
          </cell>
        </row>
        <row r="27">
          <cell r="A27" t="str">
            <v>pc2210</v>
          </cell>
          <cell r="B27" t="str">
            <v>Animaux de boucherie</v>
          </cell>
          <cell r="C27" t="str">
            <v>Female for slaughter</v>
          </cell>
          <cell r="D27" t="str">
            <v xml:space="preserve"> zum Schlachten</v>
          </cell>
          <cell r="E27" t="str">
            <v xml:space="preserve">ba) animali destinati alla macellazione; </v>
          </cell>
          <cell r="F27" t="str">
            <v xml:space="preserve">ba) animales de abasto; </v>
          </cell>
          <cell r="G27" t="str">
            <v>ba) animais para abate</v>
          </cell>
          <cell r="H27" t="str">
            <v xml:space="preserve">ba)slachtdieren, </v>
          </cell>
          <cell r="I27" t="str">
            <v>ba) slagtedyr</v>
          </cell>
          <cell r="J27" t="str">
            <v>âá) æþá ðïõ ðñïïñßæïíôáé ãéá óöáãÞ-</v>
          </cell>
          <cell r="K27" t="str">
            <v xml:space="preserve">ba) teuraseläimet; </v>
          </cell>
          <cell r="L27" t="str">
            <v>ba) djur för slakt</v>
          </cell>
        </row>
        <row r="28">
          <cell r="A28" t="str">
            <v>pc2220</v>
          </cell>
          <cell r="B28" t="str">
            <v>Autres</v>
          </cell>
          <cell r="C28" t="str">
            <v>Other female</v>
          </cell>
          <cell r="D28" t="str">
            <v xml:space="preserve"> andere</v>
          </cell>
          <cell r="E28" t="str">
            <v xml:space="preserve">bb) altri. </v>
          </cell>
          <cell r="F28" t="str">
            <v xml:space="preserve">bb) los demás. </v>
          </cell>
          <cell r="G28" t="str">
            <v>bb) outras</v>
          </cell>
          <cell r="H28" t="str">
            <v xml:space="preserve">bb) andere; </v>
          </cell>
          <cell r="I28" t="str">
            <v xml:space="preserve">bb) andre. </v>
          </cell>
          <cell r="J28" t="str">
            <v>ââ) Üëëá-</v>
          </cell>
          <cell r="K28" t="str">
            <v>bb) muut.</v>
          </cell>
          <cell r="L28" t="str">
            <v>bb) övriga.</v>
          </cell>
        </row>
        <row r="29">
          <cell r="A29" t="str">
            <v>pc3000</v>
          </cell>
          <cell r="B29" t="str">
            <v>Bovins de 2 ans et plus</v>
          </cell>
          <cell r="C29" t="str">
            <v>Bovines of 2 years and over</v>
          </cell>
          <cell r="D29" t="str">
            <v>Rinder von 2 Jahren und daruber</v>
          </cell>
          <cell r="E29" t="str">
            <v xml:space="preserve">C. Bovini di 2 anni e oltre: </v>
          </cell>
          <cell r="F29" t="str">
            <v xml:space="preserve">C. Bovinos de dos años o más: </v>
          </cell>
          <cell r="G29" t="str">
            <v>C. Bovinos de 2 anos e mais</v>
          </cell>
          <cell r="H29" t="str">
            <v xml:space="preserve">C. Runderen van twee jaar en ouder: </v>
          </cell>
          <cell r="I29" t="str">
            <v xml:space="preserve">C. Hornkvaeg paa 2 aar og derover: </v>
          </cell>
          <cell r="J29" t="str">
            <v xml:space="preserve">Ã. ÂïïåéäÞ çëéêßáò äýï åôþí êáé Üíù: </v>
          </cell>
          <cell r="K29" t="str">
            <v>C. Nautaeläimet, jotka ovat kaksivuotiaita tai sitä vanhempia:</v>
          </cell>
          <cell r="L29" t="str">
            <v>C. Nötkreatur, 2 år och äldre</v>
          </cell>
        </row>
        <row r="30">
          <cell r="A30" t="str">
            <v>pc3100</v>
          </cell>
          <cell r="B30" t="str">
            <v>Mâles</v>
          </cell>
          <cell r="C30" t="str">
            <v>Male</v>
          </cell>
          <cell r="D30" t="str">
            <v>männlich</v>
          </cell>
          <cell r="E30" t="str">
            <v xml:space="preserve">a) maschi; </v>
          </cell>
          <cell r="F30" t="str">
            <v xml:space="preserve">a) machos; </v>
          </cell>
          <cell r="G30" t="str">
            <v>a) machos</v>
          </cell>
          <cell r="H30" t="str">
            <v xml:space="preserve">a) mannelijke; </v>
          </cell>
          <cell r="I30" t="str">
            <v>a) handyr</v>
          </cell>
          <cell r="J30" t="str">
            <v>á) áñóåíéêÜ-</v>
          </cell>
          <cell r="K30" t="str">
            <v xml:space="preserve">a) sonnit; </v>
          </cell>
          <cell r="L30" t="str">
            <v>a) handjur</v>
          </cell>
        </row>
        <row r="31">
          <cell r="A31" t="str">
            <v>pc3200</v>
          </cell>
          <cell r="B31" t="str">
            <v>Femelles</v>
          </cell>
          <cell r="C31" t="str">
            <v>Female</v>
          </cell>
          <cell r="D31" t="str">
            <v>weiblich</v>
          </cell>
          <cell r="E31" t="str">
            <v xml:space="preserve">b) femmine: </v>
          </cell>
          <cell r="F31" t="str">
            <v xml:space="preserve">b) hembras: </v>
          </cell>
          <cell r="G31" t="str">
            <v xml:space="preserve">b) fêmeas: </v>
          </cell>
          <cell r="H31" t="str">
            <v xml:space="preserve">b) vrouwelijke: </v>
          </cell>
          <cell r="I31" t="str">
            <v xml:space="preserve">b) hundyr: </v>
          </cell>
          <cell r="J31" t="str">
            <v xml:space="preserve">â) èçëõêÜ: </v>
          </cell>
          <cell r="K31" t="str">
            <v>b) naaraat:</v>
          </cell>
          <cell r="L31" t="str">
            <v>b) hondjur</v>
          </cell>
        </row>
        <row r="32">
          <cell r="A32" t="str">
            <v>pc3210</v>
          </cell>
          <cell r="B32" t="str">
            <v>Génisses</v>
          </cell>
          <cell r="C32" t="str">
            <v>Heifers</v>
          </cell>
          <cell r="D32" t="str">
            <v xml:space="preserve"> Färsen</v>
          </cell>
          <cell r="E32" t="str">
            <v xml:space="preserve">ba) giovenche: </v>
          </cell>
          <cell r="F32" t="str">
            <v xml:space="preserve">ba) novillas: </v>
          </cell>
          <cell r="G32" t="str">
            <v>ba) novilhas</v>
          </cell>
          <cell r="H32" t="str">
            <v xml:space="preserve">ba) vaarzen: </v>
          </cell>
          <cell r="I32" t="str">
            <v>ba) kvier</v>
          </cell>
          <cell r="J32" t="str">
            <v xml:space="preserve">âá) äáìáëßäåò: </v>
          </cell>
          <cell r="K32" t="str">
            <v>ba) hiehot:</v>
          </cell>
          <cell r="L32" t="str">
            <v>ba) kvigor:</v>
          </cell>
        </row>
        <row r="33">
          <cell r="A33" t="str">
            <v>pc3211</v>
          </cell>
          <cell r="B33" t="str">
            <v>Génisses de boucherie</v>
          </cell>
          <cell r="C33" t="str">
            <v>Heifers for slaughter</v>
          </cell>
          <cell r="D33" t="str">
            <v xml:space="preserve"> zum Schlachten</v>
          </cell>
          <cell r="E33" t="str">
            <v xml:space="preserve">1) animali destinati alla macellazione; </v>
          </cell>
          <cell r="F33" t="str">
            <v xml:space="preserve">1) animales de abasto; </v>
          </cell>
          <cell r="G33" t="str">
            <v>1. animais para abate</v>
          </cell>
          <cell r="H33" t="str">
            <v xml:space="preserve">1. slachtdieren, </v>
          </cell>
          <cell r="I33" t="str">
            <v>1) slagtedyr</v>
          </cell>
          <cell r="J33" t="str">
            <v>1. æþá ðïõ ðñïïñßæïíôáé ãéá óöáãÞ-</v>
          </cell>
          <cell r="K33" t="str">
            <v xml:space="preserve">1) teuraseläimet; </v>
          </cell>
          <cell r="L33" t="str">
            <v>1. kvigor för slakt</v>
          </cell>
        </row>
        <row r="34">
          <cell r="A34" t="str">
            <v>pc3212</v>
          </cell>
          <cell r="B34" t="str">
            <v>Autres</v>
          </cell>
          <cell r="C34" t="str">
            <v>Other heifers</v>
          </cell>
          <cell r="D34" t="str">
            <v xml:space="preserve"> andere</v>
          </cell>
          <cell r="E34" t="str">
            <v xml:space="preserve">2) altri; </v>
          </cell>
          <cell r="F34" t="str">
            <v xml:space="preserve">2) los demás; </v>
          </cell>
          <cell r="G34" t="str">
            <v>2. outras</v>
          </cell>
          <cell r="H34" t="str">
            <v xml:space="preserve">2. andere; </v>
          </cell>
          <cell r="I34" t="str">
            <v>2) andre</v>
          </cell>
          <cell r="J34" t="str">
            <v>2. Üëëá-</v>
          </cell>
          <cell r="K34" t="str">
            <v xml:space="preserve">2) muut; </v>
          </cell>
          <cell r="L34" t="str">
            <v>2. övriga</v>
          </cell>
        </row>
        <row r="35">
          <cell r="A35" t="str">
            <v>pc3220</v>
          </cell>
          <cell r="B35" t="str">
            <v>Vaches</v>
          </cell>
          <cell r="C35" t="str">
            <v>Cows</v>
          </cell>
          <cell r="D35" t="str">
            <v xml:space="preserve"> Kühe</v>
          </cell>
          <cell r="E35" t="str">
            <v xml:space="preserve">bb) vacche: </v>
          </cell>
          <cell r="F35" t="str">
            <v xml:space="preserve">bb) vacas: </v>
          </cell>
          <cell r="G35" t="str">
            <v xml:space="preserve">bb) vacas: </v>
          </cell>
          <cell r="H35" t="str">
            <v xml:space="preserve">bb) koeien: </v>
          </cell>
          <cell r="I35" t="str">
            <v xml:space="preserve">bb) koeer: </v>
          </cell>
          <cell r="J35" t="str">
            <v xml:space="preserve">ââ) áãåëÜäåò: </v>
          </cell>
          <cell r="K35" t="str">
            <v>bb) lehmät:</v>
          </cell>
          <cell r="L35" t="str">
            <v>bb) kor:</v>
          </cell>
        </row>
        <row r="36">
          <cell r="A36" t="str">
            <v>pc3221</v>
          </cell>
          <cell r="B36" t="str">
            <v>Vaches laitières</v>
          </cell>
          <cell r="C36" t="str">
            <v>Dairy cows</v>
          </cell>
          <cell r="D36" t="str">
            <v xml:space="preserve"> Milchkühe</v>
          </cell>
          <cell r="E36" t="str">
            <v xml:space="preserve">1) vacche da latte; </v>
          </cell>
          <cell r="F36" t="str">
            <v xml:space="preserve">1) vacas lecheras; </v>
          </cell>
          <cell r="G36" t="str">
            <v>1. vacas leiteiras</v>
          </cell>
          <cell r="H36" t="str">
            <v xml:space="preserve">1. melkkoeien, </v>
          </cell>
          <cell r="I36" t="str">
            <v>1) malkekoeer</v>
          </cell>
          <cell r="J36" t="str">
            <v>1. áãåëÜäåò ãáëáêôïðáñáãùãÞò-</v>
          </cell>
          <cell r="K36" t="str">
            <v xml:space="preserve">1) lypsylehmät; </v>
          </cell>
          <cell r="L36" t="str">
            <v>1. mjölkkor</v>
          </cell>
        </row>
        <row r="37">
          <cell r="A37" t="str">
            <v>pc3222</v>
          </cell>
          <cell r="B37" t="str">
            <v>Autres vaches</v>
          </cell>
          <cell r="C37" t="str">
            <v>Other cows</v>
          </cell>
          <cell r="D37" t="str">
            <v xml:space="preserve"> andere</v>
          </cell>
          <cell r="E37" t="str">
            <v xml:space="preserve">2) altre. </v>
          </cell>
          <cell r="F37" t="str">
            <v xml:space="preserve">2) las demás. </v>
          </cell>
          <cell r="G37" t="str">
            <v>2. outras</v>
          </cell>
          <cell r="H37" t="str">
            <v xml:space="preserve">2. andere; </v>
          </cell>
          <cell r="I37" t="str">
            <v xml:space="preserve">2) andre. </v>
          </cell>
          <cell r="J37" t="str">
            <v>2. Üëëåò-</v>
          </cell>
          <cell r="K37" t="str">
            <v>2) muut.</v>
          </cell>
          <cell r="L37" t="str">
            <v>2. övriga.</v>
          </cell>
        </row>
        <row r="38">
          <cell r="A38" t="str">
            <v>pc4000</v>
          </cell>
          <cell r="B38" t="str">
            <v>Buffles</v>
          </cell>
          <cell r="C38" t="str">
            <v>Buffaloes</v>
          </cell>
          <cell r="D38" t="str">
            <v>Büffel</v>
          </cell>
          <cell r="E38" t="str">
            <v xml:space="preserve">D. Bufali: </v>
          </cell>
          <cell r="F38" t="str">
            <v xml:space="preserve">D. Búfalos: </v>
          </cell>
          <cell r="G38" t="str">
            <v>D. Búfalos</v>
          </cell>
          <cell r="H38" t="str">
            <v xml:space="preserve">D. Buffels: </v>
          </cell>
          <cell r="I38" t="str">
            <v xml:space="preserve">D. Boefler: </v>
          </cell>
          <cell r="J38" t="str">
            <v xml:space="preserve">Ä. Âïýâáëïé: </v>
          </cell>
          <cell r="K38" t="str">
            <v>D. Puhvelit:</v>
          </cell>
          <cell r="L38" t="str">
            <v>D. Bufflar</v>
          </cell>
        </row>
        <row r="39">
          <cell r="A39" t="str">
            <v>pc4100</v>
          </cell>
          <cell r="B39" t="str">
            <v>Bufflonnes reproductrices</v>
          </cell>
          <cell r="C39" t="str">
            <v>Female breeding buffaloes</v>
          </cell>
          <cell r="D39" t="str">
            <v>weibliche Zuchttiere</v>
          </cell>
          <cell r="E39" t="str">
            <v xml:space="preserve">a) bufale da riproduzione; </v>
          </cell>
          <cell r="F39" t="str">
            <v xml:space="preserve">a) hembras reproductoras; </v>
          </cell>
          <cell r="G39" t="str">
            <v>a) fêmeas reprodutoras</v>
          </cell>
          <cell r="H39" t="str">
            <v xml:space="preserve">a) fokbuffelkoeien, </v>
          </cell>
          <cell r="I39" t="str">
            <v>a) boeffelkoeer til avlsbrug</v>
          </cell>
          <cell r="J39" t="str">
            <v>á) âïõâÜëåò ãáëáêôïðáñáãùãÞò-</v>
          </cell>
          <cell r="K39" t="str">
            <v xml:space="preserve">a) siitosnaaraspuhvelit; </v>
          </cell>
          <cell r="L39" t="str">
            <v>a) honbufflar för avel</v>
          </cell>
        </row>
        <row r="40">
          <cell r="A40" t="str">
            <v>pc4200</v>
          </cell>
          <cell r="B40" t="str">
            <v>Autres buffles</v>
          </cell>
          <cell r="C40" t="str">
            <v>Other buffaloes</v>
          </cell>
          <cell r="D40" t="str">
            <v>andere</v>
          </cell>
          <cell r="E40" t="str">
            <v xml:space="preserve">b) altri. </v>
          </cell>
          <cell r="F40" t="str">
            <v xml:space="preserve">b) los demás. </v>
          </cell>
          <cell r="G40" t="str">
            <v xml:space="preserve">b) outros búfalos. </v>
          </cell>
          <cell r="H40" t="str">
            <v xml:space="preserve">b) andere buffels. </v>
          </cell>
          <cell r="I40" t="str">
            <v xml:space="preserve">b) andre boefler. </v>
          </cell>
          <cell r="J40" t="str">
            <v xml:space="preserve">â) Üëëïé âïýâáëïé. </v>
          </cell>
          <cell r="K40" t="str">
            <v>b) muut puhvelit</v>
          </cell>
          <cell r="L40" t="str">
            <v>b) övriga bufflar</v>
          </cell>
        </row>
        <row r="41">
          <cell r="A41" t="str">
            <v>PG0000</v>
          </cell>
          <cell r="B41" t="str">
            <v>Cheptel caprin, total</v>
          </cell>
          <cell r="C41" t="str">
            <v>Goats total</v>
          </cell>
          <cell r="D41" t="str">
            <v>Ziegen, insgesamt</v>
          </cell>
          <cell r="E41" t="str">
            <v xml:space="preserve">B. Caprini, totale: </v>
          </cell>
          <cell r="F41" t="str">
            <v xml:space="preserve">B. Caprinos, total: </v>
          </cell>
          <cell r="G41" t="str">
            <v>B. Caprinos, total</v>
          </cell>
          <cell r="H41" t="str">
            <v xml:space="preserve">B. Geiten, totaal: </v>
          </cell>
          <cell r="I41" t="str">
            <v xml:space="preserve">B. Geder i alt: </v>
          </cell>
          <cell r="J41" t="str">
            <v xml:space="preserve">Â. Óýíïëï áéãþí: </v>
          </cell>
          <cell r="K41" t="str">
            <v>B Kaikki vuohet:</v>
          </cell>
          <cell r="L41" t="str">
            <v>B. Getter, totalt</v>
          </cell>
        </row>
        <row r="42">
          <cell r="A42" t="str">
            <v>PG1000</v>
          </cell>
          <cell r="B42" t="str">
            <v>Chèvres ayant mis bas et chèvres saillies</v>
          </cell>
          <cell r="C42" t="str">
            <v>Goats which have already kidded and goats mated</v>
          </cell>
          <cell r="D42" t="str">
            <v xml:space="preserve"> Ziegen, die bereits gezickelt haben, und gedeckte Ziegen</v>
          </cell>
          <cell r="E42" t="str">
            <v xml:space="preserve">B.1. capre aventi già figliato e capre montate: </v>
          </cell>
          <cell r="F42" t="str">
            <v>B.1 Chivas cubiertas y cabras</v>
          </cell>
          <cell r="G42" t="str">
            <v>B.1. Cabras e chibas cobertas</v>
          </cell>
          <cell r="H42" t="str">
            <v xml:space="preserve">B.1. Geiten die al hebben gelammerd en gedekte geiten: </v>
          </cell>
          <cell r="I42" t="str">
            <v xml:space="preserve">B.1. Geder, som har faaet kid, og bedaekkede geder: </v>
          </cell>
          <cell r="J42" t="str">
            <v xml:space="preserve">Â.1. áßãåò ðïõ Ý÷ïõí ãåííÞóåé êáé ï÷åõìÝíåò áßãåò: </v>
          </cell>
          <cell r="K42" t="str">
            <v>B.1 vohlineet vuohet ja astutetut vuohet:</v>
          </cell>
          <cell r="L42" t="str">
            <v>B.1. getter som redan fått killingar och betäckta getter.</v>
          </cell>
        </row>
        <row r="43">
          <cell r="A43" t="str">
            <v>PG1100</v>
          </cell>
          <cell r="B43" t="str">
            <v xml:space="preserve"> Chèvres ayant déjà mis bas</v>
          </cell>
          <cell r="C43" t="str">
            <v xml:space="preserve"> Goats which have already kidded</v>
          </cell>
          <cell r="D43" t="str">
            <v>Ziegen, die bereits gezickelt haben</v>
          </cell>
          <cell r="E43" t="str">
            <v xml:space="preserve">B.1.1. capre aventi già figliato; </v>
          </cell>
          <cell r="F43" t="str">
            <v>B.1.1 Cabras</v>
          </cell>
          <cell r="G43" t="str">
            <v>B.1.1. cabras</v>
          </cell>
          <cell r="H43" t="str">
            <v xml:space="preserve">B.1.1. geiten die al hebben gelammerd, </v>
          </cell>
          <cell r="I43" t="str">
            <v>B.1.1. geder, som har faaet kid</v>
          </cell>
          <cell r="J43" t="str">
            <v>Â.1.1. áßãåò ðïõ Ý÷ïõí ãåííÞóåé-</v>
          </cell>
          <cell r="K43" t="str">
            <v xml:space="preserve">B.1.1 vohlineet vuohet; </v>
          </cell>
          <cell r="L43" t="str">
            <v>B.1.1. getter som redan fått killingar.</v>
          </cell>
        </row>
        <row r="44">
          <cell r="A44" t="str">
            <v>PG1200</v>
          </cell>
          <cell r="B44" t="str">
            <v xml:space="preserve"> Chèvres saillies pour la première fois</v>
          </cell>
          <cell r="C44" t="str">
            <v xml:space="preserve"> Goats mated for the first time</v>
          </cell>
          <cell r="D44" t="str">
            <v>Ziegen die zum ersten Mal gedeckt wurden</v>
          </cell>
          <cell r="E44" t="str">
            <v xml:space="preserve">B.1.2. capre montate per la prima volta; </v>
          </cell>
          <cell r="F44" t="str">
            <v>B.1.2 Chivas cubiertas</v>
          </cell>
          <cell r="G44" t="str">
            <v>B.1.2. chibas cobertas pela primeira vez</v>
          </cell>
          <cell r="H44" t="str">
            <v xml:space="preserve">B.1.2. geiten die voor de eerste maal zijn gedekt; </v>
          </cell>
          <cell r="I44" t="str">
            <v xml:space="preserve">B.1.2. geder, der er foerstegangsbedaekkede. </v>
          </cell>
          <cell r="J44" t="str">
            <v>Â.1.2. áßãåò ìåôÜ ôçí ðñþôç ï÷åßá ôïõò-</v>
          </cell>
          <cell r="K44" t="str">
            <v xml:space="preserve">B.1.2 ensimmäistä kertaa astutetut vuohet; </v>
          </cell>
          <cell r="L44" t="str">
            <v>B.1.2. getter som betäckts för första gången.</v>
          </cell>
        </row>
        <row r="45">
          <cell r="A45" t="str">
            <v>PG2000</v>
          </cell>
          <cell r="B45" t="str">
            <v>Autres caprins</v>
          </cell>
          <cell r="C45" t="str">
            <v>Other goats</v>
          </cell>
          <cell r="D45" t="str">
            <v xml:space="preserve"> Andere Ziegen</v>
          </cell>
          <cell r="E45" t="str">
            <v xml:space="preserve">B.2. altri caprini. </v>
          </cell>
          <cell r="F45" t="str">
            <v xml:space="preserve">B. 2 Otros caprinos. </v>
          </cell>
          <cell r="G45" t="str">
            <v>B.2. Outros caprinos</v>
          </cell>
          <cell r="H45" t="str">
            <v xml:space="preserve">B.2. Andere geiten. </v>
          </cell>
          <cell r="I45" t="str">
            <v xml:space="preserve">B.2. Andre geder. </v>
          </cell>
          <cell r="J45" t="str">
            <v xml:space="preserve">Â.2. ëïéðÝò áßãåò. </v>
          </cell>
          <cell r="K45" t="str">
            <v>B.2 muut vuohet.</v>
          </cell>
          <cell r="L45" t="str">
            <v>B.2. andra getter.</v>
          </cell>
        </row>
        <row r="46">
          <cell r="A46" t="str">
            <v>PP0000</v>
          </cell>
          <cell r="B46" t="str">
            <v>Total du cheptel porcin</v>
          </cell>
          <cell r="C46" t="str">
            <v>Total pigs</v>
          </cell>
          <cell r="D46" t="str">
            <v>Schweine insgesamt</v>
          </cell>
          <cell r="E46" t="str">
            <v>Suini totale</v>
          </cell>
          <cell r="F46" t="str">
            <v>Cerdos : total</v>
          </cell>
          <cell r="G46" t="str">
            <v>Porcos, total</v>
          </cell>
          <cell r="H46" t="str">
            <v>Varkens, totaal</v>
          </cell>
          <cell r="I46" t="str">
            <v>Svin i alt</v>
          </cell>
          <cell r="J46" t="str">
            <v>Óýíïëï ×ïéñßäéá</v>
          </cell>
          <cell r="K46" t="str">
            <v>Kaikki porsaat</v>
          </cell>
          <cell r="L46" t="str">
            <v>Grisar, totalt</v>
          </cell>
        </row>
        <row r="47">
          <cell r="A47" t="str">
            <v>PP1000</v>
          </cell>
          <cell r="B47" t="str">
            <v>Porcelets d'un poids vif de moins de 20 kg</v>
          </cell>
          <cell r="C47" t="str">
            <v>Piglets (&lt;20KG)</v>
          </cell>
          <cell r="D47" t="str">
            <v>Ferkel (&lt; 20 kg)</v>
          </cell>
          <cell r="E47" t="str">
            <v>Suinetti con peso vivo inferiore a 20 chilogrammi.</v>
          </cell>
          <cell r="F47" t="str">
            <v xml:space="preserve">A. Lechones con un peso vivo inferior a 20 kilogramos. </v>
          </cell>
          <cell r="G47" t="str">
            <v xml:space="preserve">A. Leitões com peso vivo inferior a 20 kg; </v>
          </cell>
          <cell r="H47" t="str">
            <v xml:space="preserve">A. Biggen met een levend gewicht van minder dan 20 kg; </v>
          </cell>
          <cell r="I47" t="str">
            <v xml:space="preserve">A. Smaagrise med en levende vaegt paa under 20 kg. </v>
          </cell>
          <cell r="J47" t="str">
            <v>Á. ×ïéñßäéá æþíôïò âÜñïõò êÜôù ôùí 20 ÷éëéïãñÜììùí-</v>
          </cell>
          <cell r="K47" t="str">
            <v>A. Porsaat, joiden elopaino on alle 20 kilogrammaa.</v>
          </cell>
          <cell r="L47" t="str">
            <v>A. Smågrisar med en levande vikt på högst 20 kg.</v>
          </cell>
        </row>
        <row r="48">
          <cell r="A48" t="str">
            <v>PP2000</v>
          </cell>
          <cell r="B48" t="str">
            <v>Porcs d'un poids vif de 20 kg à moins de 50 kg</v>
          </cell>
          <cell r="C48" t="str">
            <v>Young Pigs (20-&lt;50KG)</v>
          </cell>
          <cell r="D48" t="str">
            <v>Jungschweine (20-&lt;50 kg)</v>
          </cell>
          <cell r="E48" t="str">
            <v>Suini con peso vivo compreso tra 20 e 50 chilogrammi.</v>
          </cell>
          <cell r="F48" t="str">
            <v xml:space="preserve">B. Cerdos con un peso vivo de 20 kilogramos hasta menos de 50 kilogramos. </v>
          </cell>
          <cell r="G48" t="str">
            <v xml:space="preserve">B. Porcos com peso vivo igual ou superior a 20 kg e inferior a 50 kg; </v>
          </cell>
          <cell r="H48" t="str">
            <v xml:space="preserve">B. Varkens met een levend gewicht van ten minste 20 kg, doch minder dan 50 kg; </v>
          </cell>
          <cell r="I48" t="str">
            <v xml:space="preserve">B. Svin med en levende vaegt paa 20 kg og derover, men under 50 kg. </v>
          </cell>
          <cell r="J48" t="str">
            <v>Â. ×ïßñïé æþíôïò âÜñïõò áðü 20 ÷éëéüãñáììá ìÝ÷ñé êÜôù ôùí 50 ÷éëéïãñÜììùí-</v>
          </cell>
          <cell r="K48" t="str">
            <v>B. Porsaat, joiden elopaino on yli 20 kilogrammaa, mutta alle 50 kilogrammaa.</v>
          </cell>
          <cell r="L48" t="str">
            <v>B. Grisar med en levande vikt på minst 20 kg men mindre än 50 kg.</v>
          </cell>
        </row>
        <row r="49">
          <cell r="A49" t="str">
            <v>PP3000</v>
          </cell>
          <cell r="B49" t="str">
            <v>Porcs à l'engrais (y compris les verrats de réforme et les truies de réforme) de 50 kg et plus</v>
          </cell>
          <cell r="C49" t="str">
            <v>Pigs for fattening (&gt;=50KG)</v>
          </cell>
          <cell r="D49" t="str">
            <v>Mastschweine (&gt;= 50 kg)</v>
          </cell>
          <cell r="E49" t="str">
            <v>Suini da ingrasso, compresi i verri e le scrofe di riforma, di peso vivo:</v>
          </cell>
          <cell r="F49" t="str">
            <v xml:space="preserve">C. Cerdos de engorde, incluidos los verracos de desecho y las cerdas de desecho, con un peso en vivo: </v>
          </cell>
          <cell r="G49" t="str">
            <v xml:space="preserve">C. Porcos de engorda, incluindo os varrascos de reforma e as porcas de reforma, com peso vivo: </v>
          </cell>
          <cell r="H49" t="str">
            <v xml:space="preserve">C. Vleesvarkens, uitstootberen en uitstootzeugen daaronder begrepen, met een levend gewicht: </v>
          </cell>
          <cell r="I49" t="str">
            <v xml:space="preserve">C. Fedesvin, herunder udsaetterorner og udsaettersoeer, med en levende vaegt paa: </v>
          </cell>
          <cell r="J49" t="str">
            <v xml:space="preserve">Ã. ×ïßñïé ðñïò ðÜ÷õíóç, óõìðåñéëáìâáíïìÝíùí ôùí áñóåíéêþí êáé èçëõêþí ÷ïßñùí ìåôáôñïðÞò, æþíôïò âÜñïõò: </v>
          </cell>
          <cell r="K49" t="str">
            <v>C. Lihotusporsaat, mukaan lukien teuraskarjut ja teurasemakot, joiden elopaino on:</v>
          </cell>
          <cell r="L49" t="str">
            <v>C. Grisar avsedda för slakt, inklusive slaktgaltar och slaktsuggor med en levande vikt på</v>
          </cell>
        </row>
        <row r="50">
          <cell r="A50" t="str">
            <v>PP3100</v>
          </cell>
          <cell r="B50" t="str">
            <v xml:space="preserve"> Porcs à l'engrais de 50 à moins de 80 kg</v>
          </cell>
          <cell r="C50" t="str">
            <v xml:space="preserve"> Pigs for fattening (50-&lt;80KG)</v>
          </cell>
          <cell r="D50" t="str">
            <v xml:space="preserve"> Mastschweine (50-&lt;80 kg)</v>
          </cell>
          <cell r="E50" t="str">
            <v>Suini da ingrasso,,compreso tra 50 e 80 chilogrammi,</v>
          </cell>
          <cell r="F50" t="str">
            <v xml:space="preserve">a) de 50 kilogramos a menos de 80 kilogramos; </v>
          </cell>
          <cell r="G50" t="str">
            <v xml:space="preserve">a) igual ou superior a 50 kg e inferior a 80 kg, </v>
          </cell>
          <cell r="H50" t="str">
            <v xml:space="preserve">a) van ten minste 50 kg, doch minder dan 80 kg; </v>
          </cell>
          <cell r="I50" t="str">
            <v>a) 50 kg og derover, men under 80 kg</v>
          </cell>
          <cell r="J50" t="str">
            <v>á) áðü 50 ÷éëéüãñáììá ìÝ÷ñé êÜôù ôùí 80 ÷éëéïãñÜììùí-</v>
          </cell>
          <cell r="K50" t="str">
            <v xml:space="preserve">a) yli 50 kilogrammaa, mutta alle 80 kilogrammaa; </v>
          </cell>
          <cell r="L50" t="str">
            <v>a) minst 50 kg men mindre än 80 kg,</v>
          </cell>
        </row>
        <row r="51">
          <cell r="A51" t="str">
            <v>PP3200</v>
          </cell>
          <cell r="B51" t="str">
            <v xml:space="preserve"> Porcs à l'engrais de 80 à moins de 110 kg</v>
          </cell>
          <cell r="C51" t="str">
            <v xml:space="preserve"> Pigs for fattening (80-&lt;110KG)</v>
          </cell>
          <cell r="D51" t="str">
            <v xml:space="preserve"> Mastschweine (80-&lt;110 kg)</v>
          </cell>
          <cell r="E51" t="str">
            <v>Suini da ingrasso,, compreso tra 80 e 110 chilogrammi,</v>
          </cell>
          <cell r="F51" t="str">
            <v xml:space="preserve">b) de 80 kilogramos a menos de 110 kilogramos; </v>
          </cell>
          <cell r="G51" t="str">
            <v xml:space="preserve">b) igual ou superior a 80 kg e inferior a 110 kg, </v>
          </cell>
          <cell r="H51" t="str">
            <v xml:space="preserve">b) van ten minste 80 kg, doch minder dan 110 kg; </v>
          </cell>
          <cell r="I51" t="str">
            <v>b) 80 kg og derover, men under 110 kg</v>
          </cell>
          <cell r="J51" t="str">
            <v>â) áðü 80 ÷éëéüãñáììá ìÝ÷ñé êÜôù ôùí 110 ÷éëéïãñÜììùí-</v>
          </cell>
          <cell r="K51" t="str">
            <v xml:space="preserve">b) yli 80 kilogrammaa, mutta alle 110 kilogrammaa; </v>
          </cell>
          <cell r="L51" t="str">
            <v>b) minst 80 kg men mindre än 110 kg,</v>
          </cell>
        </row>
        <row r="52">
          <cell r="A52" t="str">
            <v>PP3300</v>
          </cell>
          <cell r="B52" t="str">
            <v xml:space="preserve"> Porcs à l'engrais de110 kg et plus</v>
          </cell>
          <cell r="C52" t="str">
            <v xml:space="preserve"> Pigs for fattening (&gt;=110KG)</v>
          </cell>
          <cell r="D52" t="str">
            <v xml:space="preserve"> Mastschweine (&gt;=110 kg)</v>
          </cell>
          <cell r="E52" t="str">
            <v xml:space="preserve"> Suini da ingrasso,,pari o superiore a 110 chilogrammi.</v>
          </cell>
          <cell r="F52" t="str">
            <v xml:space="preserve">c) de 110 kilogramos o más. </v>
          </cell>
          <cell r="G52" t="str">
            <v xml:space="preserve">c) igual ou superior a 110 kg; </v>
          </cell>
          <cell r="H52" t="str">
            <v xml:space="preserve">c) van 110 kg of meer; </v>
          </cell>
          <cell r="I52" t="str">
            <v xml:space="preserve">c) 110 kg og derover. </v>
          </cell>
          <cell r="J52" t="str">
            <v>ã) áðü 110 ÷éëéüãñáììá êáé Üíù-</v>
          </cell>
          <cell r="K52" t="str">
            <v>c) 110 kilogrammaa tai enemmän</v>
          </cell>
          <cell r="L52" t="str">
            <v>c) minst 110 kg.</v>
          </cell>
        </row>
        <row r="53">
          <cell r="A53" t="str">
            <v>PP4000</v>
          </cell>
          <cell r="B53" t="str">
            <v>Porcs reproducteursd'un poids vif de 50 kg et plus</v>
          </cell>
          <cell r="C53" t="str">
            <v>Breeding Pigs (&gt;=50KG)</v>
          </cell>
          <cell r="D53" t="str">
            <v>Zuchtschweine (Sauen und Eber) &gt;= 50 kg</v>
          </cell>
          <cell r="E53" t="str">
            <v>Suini riproduttori di peso vivo pari o superiore a 50 chilogrammi:</v>
          </cell>
          <cell r="F53" t="str">
            <v xml:space="preserve">D. Cerdos reproductores con un peso vivo de 50 kilogramos o más: </v>
          </cell>
          <cell r="G53" t="str">
            <v xml:space="preserve">D. Porcos reprodutores com peso vivo igual ou superior a 50 kg: </v>
          </cell>
          <cell r="H53" t="str">
            <v xml:space="preserve">D. Fokvarkens met een levend gewicht van 50 kg of meer: </v>
          </cell>
          <cell r="I53" t="str">
            <v xml:space="preserve">D. Avlssvin med en levende vaegt paa 50 kg og derover: </v>
          </cell>
          <cell r="J53" t="str">
            <v xml:space="preserve">Ä. ×ïßñïé áíáðáñáãùãÞò æþíôïò âÜñïõò 50 ÷éëéïãñÜììùí êáé Üíù: </v>
          </cell>
          <cell r="K53" t="str">
            <v>D. Siitossiat, joiden elopaino on 50 kilogrammaa tai enemmän:</v>
          </cell>
          <cell r="L53" t="str">
            <v>D. Avelsgrisar med levande vikt på minst 50 kg:</v>
          </cell>
        </row>
        <row r="54">
          <cell r="A54" t="str">
            <v>PP4100</v>
          </cell>
          <cell r="B54" t="str">
            <v xml:space="preserve"> Verrats</v>
          </cell>
          <cell r="C54" t="str">
            <v>Boars</v>
          </cell>
          <cell r="D54" t="str">
            <v xml:space="preserve"> Eber</v>
          </cell>
          <cell r="E54" t="str">
            <v>Verri</v>
          </cell>
          <cell r="F54" t="str">
            <v xml:space="preserve">a) verracos; </v>
          </cell>
          <cell r="G54" t="str">
            <v xml:space="preserve">a) varrascos, </v>
          </cell>
          <cell r="H54" t="str">
            <v xml:space="preserve">a) beren; </v>
          </cell>
          <cell r="I54" t="str">
            <v>a) orner</v>
          </cell>
          <cell r="J54" t="str">
            <v>á) áñóåíéêïß-</v>
          </cell>
          <cell r="K54" t="str">
            <v xml:space="preserve">a) karjut; </v>
          </cell>
          <cell r="L54" t="str">
            <v>a) Galtar.</v>
          </cell>
        </row>
        <row r="55">
          <cell r="A55" t="str">
            <v>PP4200</v>
          </cell>
          <cell r="B55" t="str">
            <v>Truies-total</v>
          </cell>
          <cell r="C55" t="str">
            <v>Breeding Sows</v>
          </cell>
          <cell r="D55" t="str">
            <v>Sauen insgesamt</v>
          </cell>
          <cell r="E55" t="str">
            <v>Scrofe totale</v>
          </cell>
          <cell r="F55" t="str">
            <v xml:space="preserve">    Cerdas : totale</v>
          </cell>
          <cell r="G55" t="str">
            <v>Porcas, total</v>
          </cell>
          <cell r="H55" t="str">
            <v>Zeugen, totaal</v>
          </cell>
          <cell r="I55" t="str">
            <v>Soeer i alt</v>
          </cell>
          <cell r="J55" t="str">
            <v>Óýíïëï èçëõêïß</v>
          </cell>
          <cell r="K55" t="str">
            <v>Kaikki emakot</v>
          </cell>
          <cell r="L55" t="str">
            <v>Hongrisar, totalt</v>
          </cell>
        </row>
        <row r="56">
          <cell r="A56" t="str">
            <v>PP4210</v>
          </cell>
          <cell r="B56" t="str">
            <v xml:space="preserve"> Truies saillies</v>
          </cell>
          <cell r="C56" t="str">
            <v xml:space="preserve"> Mated Sows</v>
          </cell>
          <cell r="D56" t="str">
            <v xml:space="preserve"> gedeckte Sauen</v>
          </cell>
          <cell r="E56" t="str">
            <v>Scrofe montate, di cui:</v>
          </cell>
          <cell r="F56" t="str">
            <v xml:space="preserve">b) cerdas cubiertas, de las cuales: </v>
          </cell>
          <cell r="G56" t="str">
            <v xml:space="preserve">b) porcas cobertas, das quais: </v>
          </cell>
          <cell r="H56" t="str">
            <v xml:space="preserve">b) gedekte zeugen, waarvan: </v>
          </cell>
          <cell r="I56" t="str">
            <v>b) bedaekkede soeer, heraf</v>
          </cell>
          <cell r="J56" t="str">
            <v xml:space="preserve">â) èçëõêïß ðïõ Ý÷ïõí æåõãáñþóåé, áðü ôïõò ïðïßïõò: </v>
          </cell>
          <cell r="K56" t="str">
            <v>b) astutetut emakot, joista:</v>
          </cell>
          <cell r="L56" t="str">
            <v>b) Betäckta hongrisar, varav</v>
          </cell>
        </row>
        <row r="57">
          <cell r="A57" t="str">
            <v>PP4211</v>
          </cell>
          <cell r="B57" t="str">
            <v>dont truies saillies pour la première fois</v>
          </cell>
          <cell r="C57" t="str">
            <v xml:space="preserve"> of which: Sows mated for the first time</v>
          </cell>
          <cell r="D57" t="str">
            <v xml:space="preserve"> davon erstmal gedekte</v>
          </cell>
          <cell r="E57" t="str">
            <v>Scrofe montate per la prima volta,</v>
          </cell>
          <cell r="F57" t="str">
            <v xml:space="preserve">b 1) cerdas cubiertas por primera vez; </v>
          </cell>
          <cell r="G57" t="str">
            <v xml:space="preserve">b)1) porcas cobertas pela primeira vez, </v>
          </cell>
          <cell r="H57" t="str">
            <v xml:space="preserve">b) 1. zeugen die voor de eerste maal gedekt zijn; </v>
          </cell>
          <cell r="I57" t="str">
            <v>b 1) for foerste gang bedaekkede soeer</v>
          </cell>
          <cell r="J57" t="str">
            <v>â 1) èçëõêïß ÷ïßñïé ðïõ Ý÷ïõí æåõãáñþóåé ãéá ðñþôç öïñÜ-</v>
          </cell>
          <cell r="K57" t="str">
            <v xml:space="preserve">b1) ensimmäistä kertaa astutetut emakot; </v>
          </cell>
          <cell r="L57" t="str">
            <v>b1) hongrisar betäckta för första gången,</v>
          </cell>
        </row>
        <row r="58">
          <cell r="A58" t="str">
            <v>PP4220</v>
          </cell>
          <cell r="B58" t="str">
            <v xml:space="preserve"> Autres truies</v>
          </cell>
          <cell r="C58" t="str">
            <v xml:space="preserve"> Breeding Sows not mated</v>
          </cell>
          <cell r="D58" t="str">
            <v>andere Sauen</v>
          </cell>
          <cell r="E58" t="str">
            <v>Altre scrofe, di cui:</v>
          </cell>
          <cell r="F58" t="str">
            <v xml:space="preserve">c) otras cerdas, de las cuales: </v>
          </cell>
          <cell r="G58" t="str">
            <v xml:space="preserve">c) outras porcas, das quais: </v>
          </cell>
          <cell r="H58" t="str">
            <v xml:space="preserve">c) andere zeugen, waarvan: </v>
          </cell>
          <cell r="I58" t="str">
            <v>c) andre soeer, heraf</v>
          </cell>
          <cell r="J58" t="str">
            <v xml:space="preserve">ã) Üëëïé èçëõêïß ÷ïßñïé, áðü ôïõò ïðïßïõò: </v>
          </cell>
          <cell r="K58" t="str">
            <v>c) muut emakot, joista:</v>
          </cell>
          <cell r="L58" t="str">
            <v>c) andra hongrisar, varav</v>
          </cell>
        </row>
        <row r="59">
          <cell r="A59" t="str">
            <v>PP4221</v>
          </cell>
          <cell r="B59" t="str">
            <v>dont jeunes truies non encore saillies</v>
          </cell>
          <cell r="C59" t="str">
            <v xml:space="preserve"> of which: Breeding Gilts not yet mated</v>
          </cell>
          <cell r="D59" t="str">
            <v>davon noch nicht gedeckte Jungsauen</v>
          </cell>
          <cell r="E59" t="str">
            <v>Giovani scrofe non ancora montate.</v>
          </cell>
          <cell r="F59" t="str">
            <v xml:space="preserve">c 1) cerdas jóvenes que aún no hayan sido cubiertas. </v>
          </cell>
          <cell r="G59" t="str">
            <v xml:space="preserve">c)1) porcas novas ainda não cobertas. </v>
          </cell>
          <cell r="H59" t="str">
            <v xml:space="preserve">c) 1. jonge, nog niet gedekte zeugen. </v>
          </cell>
          <cell r="I59" t="str">
            <v xml:space="preserve">c 1) endnu ikke bedaekkede ungsoeer. </v>
          </cell>
          <cell r="J59" t="str">
            <v xml:space="preserve">ã 1) íåáñÜ æþá ðïõ äåí Ý÷ïõí æåõãáñþóåé áêüìá. </v>
          </cell>
          <cell r="K59" t="str">
            <v>c1) nuoret vielä astuttamattomat emakot.</v>
          </cell>
          <cell r="L59" t="str">
            <v>c1) unga hongrisar som ännu inte har betäckts</v>
          </cell>
        </row>
        <row r="60">
          <cell r="A60" t="str">
            <v>PS0000</v>
          </cell>
          <cell r="B60" t="str">
            <v>Ovins, total</v>
          </cell>
          <cell r="C60" t="str">
            <v>Sheep, total</v>
          </cell>
          <cell r="D60" t="str">
            <v>Schafe, insgesamt</v>
          </cell>
          <cell r="E60" t="str">
            <v xml:space="preserve">A. Ovini, totale: </v>
          </cell>
          <cell r="F60" t="str">
            <v xml:space="preserve">A. Ovinos, total: </v>
          </cell>
          <cell r="G60" t="str">
            <v>A. Ovinos, total</v>
          </cell>
          <cell r="H60" t="str">
            <v xml:space="preserve">A. Schapen, totaal: </v>
          </cell>
          <cell r="I60" t="str">
            <v xml:space="preserve">A. Faar i alt: </v>
          </cell>
          <cell r="J60" t="str">
            <v xml:space="preserve">Á. Óýíïëï ðñïâÜôùí: </v>
          </cell>
          <cell r="K60" t="str">
            <v>A Kaikki lampaat:</v>
          </cell>
          <cell r="L60" t="str">
            <v>A. Får, totalt</v>
          </cell>
        </row>
        <row r="61">
          <cell r="A61" t="str">
            <v>PS1000</v>
          </cell>
          <cell r="B61" t="str">
            <v xml:space="preserve"> Brebis et agnelles saillies</v>
          </cell>
          <cell r="C61" t="str">
            <v xml:space="preserve"> Ewes and ewe-lambs put to the ram</v>
          </cell>
          <cell r="D61" t="str">
            <v xml:space="preserve"> Mutterschafe und gedeckte Lämmer</v>
          </cell>
          <cell r="E61" t="str">
            <v xml:space="preserve">A.1. pecore e agnelle montate: </v>
          </cell>
          <cell r="F61" t="str">
            <v>A.1 Ovejas y corderas cubiertas</v>
          </cell>
          <cell r="G61" t="str">
            <v>A.1. Ovelhas e borregas cobertas</v>
          </cell>
          <cell r="H61" t="str">
            <v xml:space="preserve">A.1. Ooien en gedekte ooilammeren: </v>
          </cell>
          <cell r="I61" t="str">
            <v xml:space="preserve">A.1. Moderfaar og bedaekkede faar: </v>
          </cell>
          <cell r="J61" t="str">
            <v xml:space="preserve">Á.1. ðñïâáôßíåò êáé ï÷åõìÝíåò áìíÜäåò: </v>
          </cell>
          <cell r="K61" t="str">
            <v>A.1 uuhet ja astutetut uuhikaritsat:</v>
          </cell>
          <cell r="L61" t="str">
            <v>A.1. tackor och betäckta tacklamm.</v>
          </cell>
        </row>
        <row r="62">
          <cell r="A62" t="str">
            <v>PS1100</v>
          </cell>
          <cell r="B62" t="str">
            <v>Brebis et agnelles laitières saillies</v>
          </cell>
          <cell r="C62" t="str">
            <v xml:space="preserve"> Milk ewes and milk ewe-lamb put to the ram</v>
          </cell>
          <cell r="D62" t="str">
            <v>Milchschafe und gedeckte Lämmer zur Erzeugung von Milch</v>
          </cell>
          <cell r="E62" t="str">
            <v xml:space="preserve">A.1.1. pecore da latte e agnelle montate da latte; </v>
          </cell>
          <cell r="F62" t="str">
            <v>A.1.1 Ovejas de ordeño y corderas cubiertas para ordeño</v>
          </cell>
          <cell r="G62" t="str">
            <v>A.1.1. ovelhas leiteiras e borregas leiteiras cobertas</v>
          </cell>
          <cell r="H62" t="str">
            <v xml:space="preserve">A.1.1. melkooien en gedekte ooilammeren voor de melkproduktie, </v>
          </cell>
          <cell r="I62" t="str">
            <v>A.1.1. maelkeydende faar og bedaekkede maelkeydende faar</v>
          </cell>
          <cell r="J62" t="str">
            <v>Á.1.1. ðñïâáôßíåò ãáëáêôïðáñáãùãÞò êáé ï÷åõìÝíåò áìíÜäåò ãáëáêôïðáñáãùãÞò-</v>
          </cell>
          <cell r="K62" t="str">
            <v xml:space="preserve">A.1.1 lypsyuuhet ja astutetut lypsyuuhikaritsat; </v>
          </cell>
          <cell r="L62" t="str">
            <v>A.1.1. tackor av mjölkras och betäckta tacklamm av mjölkras.</v>
          </cell>
        </row>
        <row r="63">
          <cell r="A63" t="str">
            <v>PS1200</v>
          </cell>
          <cell r="B63" t="str">
            <v>Autres brebis et agnelles saillies</v>
          </cell>
          <cell r="C63" t="str">
            <v>Other ewes and ewe-lambs put to the ram</v>
          </cell>
          <cell r="D63" t="str">
            <v>Andere Milchschafe und gedeckte Lämmer</v>
          </cell>
          <cell r="E63" t="str">
            <v xml:space="preserve">A.1.2. altre pecore e agnelle montate; </v>
          </cell>
          <cell r="F63" t="str">
            <v>A.1.2 Otras ovejas y corderas cubiertas</v>
          </cell>
          <cell r="G63" t="str">
            <v>A.1.2. outras ovelhas e outras borregas cobertas</v>
          </cell>
          <cell r="H63" t="str">
            <v xml:space="preserve">A.1.2. andere ooien en gedekte ooilammeren; </v>
          </cell>
          <cell r="I63" t="str">
            <v>A.1.2. andre moderfaar og bedaekkede faar</v>
          </cell>
          <cell r="J63" t="str">
            <v>Á.1.2. Üëëåò ðñïâáôßíåò êáé ï÷åõìÝíåò áìíÜäåò-</v>
          </cell>
          <cell r="K63" t="str">
            <v xml:space="preserve">A.1.2 muut uuhet ja astutetut uuhikaritsat; </v>
          </cell>
          <cell r="L63" t="str">
            <v>A.1.2. andra tackor och betäckta tacklamm.</v>
          </cell>
        </row>
        <row r="64">
          <cell r="A64" t="str">
            <v>PS2000</v>
          </cell>
          <cell r="B64" t="str">
            <v xml:space="preserve"> Autres ovins</v>
          </cell>
          <cell r="C64" t="str">
            <v xml:space="preserve"> Other sheep</v>
          </cell>
          <cell r="D64" t="str">
            <v xml:space="preserve"> Andere Schafe</v>
          </cell>
          <cell r="E64" t="str">
            <v xml:space="preserve">A.2. altri ovini. </v>
          </cell>
          <cell r="F64" t="str">
            <v xml:space="preserve">A.2 Otros ovinos. </v>
          </cell>
          <cell r="G64" t="str">
            <v>A2. Outros ovinos</v>
          </cell>
          <cell r="H64" t="str">
            <v xml:space="preserve">A.2. Andere schapen; </v>
          </cell>
          <cell r="I64" t="str">
            <v xml:space="preserve">A.2. Andre faar. </v>
          </cell>
          <cell r="J64" t="str">
            <v xml:space="preserve">Á.2. ëïéðÜ ðñüâáôá. </v>
          </cell>
          <cell r="K64" t="str">
            <v>A.2 muut lampaat.</v>
          </cell>
          <cell r="L64" t="str">
            <v>A.2. andra får.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  <sheetName val="Bovino1"/>
      <sheetName val="Bovino2"/>
      <sheetName val="envio Eurostat mayo 2012"/>
      <sheetName val="ANI_LSCATTLE_A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6</v>
          </cell>
        </row>
        <row r="4">
          <cell r="A4">
            <v>1</v>
          </cell>
          <cell r="B4" t="str">
            <v>ENQUETES SUR LES CHEPTELS</v>
          </cell>
          <cell r="C4" t="str">
            <v>LIVESTOCK SURVEYS</v>
          </cell>
          <cell r="D4" t="str">
            <v>ERHEBUNG ÜBER DEN BESTÄNDE</v>
          </cell>
          <cell r="E4" t="str">
            <v>INDAGINI STATISTICHE SUL PATRIMONIO ANIMALI</v>
          </cell>
          <cell r="F4" t="str">
            <v xml:space="preserve">ENCUESTAS ESTADÍSTICAS </v>
          </cell>
          <cell r="G4" t="str">
            <v>INQUÉRITOS ESTATÍSTICOS SOBRE O EFECTIVO</v>
          </cell>
          <cell r="H4" t="str">
            <v>STATISTISCHE ENQUETES OP HET GEBIED VAN DE DIERENPRODUKTIE</v>
          </cell>
          <cell r="I4" t="str">
            <v>STATISTISKE UNDERSOGELSER AF DYRPRODUKTIONEN</v>
          </cell>
          <cell r="J4" t="str">
            <v xml:space="preserve">ÅÎÅÄÙÓÅ ÔÇÍ ÐÁÑÏÕÓÁ ÏÄÇÃÉÁ: </v>
          </cell>
          <cell r="K4" t="str">
            <v>KARJAA KOSKEVIEN TIETOJEN KERUU</v>
          </cell>
          <cell r="L4" t="str">
            <v>UNDERSÖKNING AV BESTÅNDET</v>
          </cell>
        </row>
        <row r="5">
          <cell r="A5">
            <v>2</v>
          </cell>
          <cell r="B5" t="str">
            <v>ENQUÊTE CHEPTEL PORCIN</v>
          </cell>
          <cell r="C5" t="str">
            <v>SURVEY ON THE PIG LIVESTOCK</v>
          </cell>
          <cell r="D5" t="str">
            <v>ERHEBUNG ÜBER DEN SCHWEINENBESTAND</v>
          </cell>
          <cell r="E5" t="str">
            <v>INDAGINI STATISTICHE SUL PATRIMONIO SUINO</v>
          </cell>
          <cell r="F5" t="str">
            <v>ENCUESTAS ESTADÍSTICAS SOBRE EL CENSO PORCINO</v>
          </cell>
          <cell r="G5" t="str">
            <v>INQUÉRITOS ESTATÍSTICOS SOBRE O EFECTIVO SUÍNO</v>
          </cell>
          <cell r="H5" t="str">
            <v>STATISTISCHE ENQUETE OP HET GEBIED VAN DE VARKENPRODUKTIE</v>
          </cell>
          <cell r="I5" t="str">
            <v>STATISTISKE UNDERSOGELSER AF SVINEPRODUKTIONEN</v>
          </cell>
          <cell r="J5" t="str">
            <v>SURVEY ON THE PIG LIVESTOCK</v>
          </cell>
          <cell r="K5" t="str">
            <v>SURVEY ON THE PIG LIVESTOCK</v>
          </cell>
          <cell r="L5" t="str">
            <v>STATISTIKA UNDERSÖKNINGAR AV GRISPRODUKTIONEN</v>
          </cell>
        </row>
        <row r="6">
          <cell r="A6">
            <v>3</v>
          </cell>
          <cell r="B6" t="str">
            <v>ENQUÊTE CHEPTEL BOVIN</v>
          </cell>
          <cell r="C6" t="str">
            <v>SURVEY ON THE CATTLE LIVESTOCK</v>
          </cell>
          <cell r="D6" t="str">
            <v>ERHEBUNG ÜBER DEN RINDERBESTAND</v>
          </cell>
          <cell r="E6" t="str">
            <v>INDAGINI STATISTICHE SUL PATRIMONIO BOVINO</v>
          </cell>
          <cell r="F6" t="str">
            <v>ENCUESTAS ESTADÍSTICAS SOBRE EL CENSO BOVINO</v>
          </cell>
          <cell r="G6" t="str">
            <v>INQUÉRITOS ESTATÍSTICOS SOBRE O EFECTIVO BOVINO</v>
          </cell>
          <cell r="H6" t="str">
            <v>STATISTISCHE ENQUETE OP HET GEBIED VAN DE RUNDVEEPRODUKTIE</v>
          </cell>
          <cell r="I6" t="str">
            <v>STATISTISKE UNDERSOGELSER AF HORNKVÆGPRODUKTIONEN</v>
          </cell>
          <cell r="J6" t="str">
            <v>SURVEY ON THE CATTLE LIVESTOCK</v>
          </cell>
          <cell r="K6" t="str">
            <v>SURVEY ON THE CATTLE LIVESTOCK</v>
          </cell>
          <cell r="L6" t="str">
            <v>STATISTIKA UNDERSÖKNINGAR OM PRODUKTION AV NÖTKREATUR</v>
          </cell>
        </row>
        <row r="7">
          <cell r="A7">
            <v>4</v>
          </cell>
          <cell r="B7" t="str">
            <v>ENQUÊTE CHEPTEL OVIN ET CAPRIN</v>
          </cell>
          <cell r="C7" t="str">
            <v>SURVEY ON THE SHEEP AND GOATS LIVESTOCK</v>
          </cell>
          <cell r="D7" t="str">
            <v>ERHEBUNG ÜBER DEN SCHAF- UND ZIEGENBESTAND</v>
          </cell>
          <cell r="E7" t="str">
            <v>INDAGINI STATISTICHE SUL PATRIMONIO OVINO E CAPRINO</v>
          </cell>
          <cell r="F7" t="str">
            <v>ENCUESTAS ESTADÍSTICAS SOBRE EL CENSO OVINO E CAPRINO</v>
          </cell>
          <cell r="G7" t="str">
            <v>INQUÉRITOS ESTATÍSTICOS SOBRE O EFECTIVO OVINO E CAPRINO</v>
          </cell>
          <cell r="H7" t="str">
            <v>STATISTISCHE ENQUETE OP HET GEBIED VAN DE SCHAPEN- EN GEITENPRODUKTIE</v>
          </cell>
          <cell r="I7" t="str">
            <v>STATISTISKE UNDERSOGELSER AF FÅRE- OG GEDEPRODUKTIONEN</v>
          </cell>
          <cell r="J7" t="str">
            <v>SURVEY ON THE SHEEP AND GOATS LIVESTOCK</v>
          </cell>
          <cell r="K7" t="str">
            <v>SURVEY ON THE SHEEP AND GOATS LIVESTOCK</v>
          </cell>
          <cell r="L7" t="str">
            <v>STATISTIKA UNDERSÖKNINGAR AV FÅR- OG GETBESÄTTNINGAR</v>
          </cell>
        </row>
        <row r="8">
          <cell r="A8">
            <v>5</v>
          </cell>
          <cell r="B8" t="str">
            <v>(Résultats provisoires/définitifs)</v>
          </cell>
          <cell r="C8" t="str">
            <v>(Provisional/final results)</v>
          </cell>
          <cell r="D8" t="str">
            <v>(Vorläufige/endgültige Ergebnisse)</v>
          </cell>
          <cell r="E8" t="str">
            <v>(Resultati provvisori / definitivi)</v>
          </cell>
          <cell r="F8" t="str">
            <v>(Resultados provisionales)</v>
          </cell>
          <cell r="G8" t="str">
            <v>(Resultados provisórios / definidos)</v>
          </cell>
          <cell r="H8" t="str">
            <v>(Voorlopige / bedoelde resultaaten)</v>
          </cell>
          <cell r="I8" t="str">
            <v>(Forelobige / endelige resultater)</v>
          </cell>
          <cell r="J8" t="str">
            <v>(Provisional/final results)</v>
          </cell>
          <cell r="K8" t="str">
            <v>(Provisional/final results)</v>
          </cell>
          <cell r="L8" t="str">
            <v>(Preliminära / slutliga resultaten)</v>
          </cell>
        </row>
        <row r="9">
          <cell r="A9">
            <v>6</v>
          </cell>
          <cell r="B9" t="str">
            <v>Catégories</v>
          </cell>
          <cell r="C9" t="str">
            <v>Categories</v>
          </cell>
          <cell r="D9" t="str">
            <v>Kategorie</v>
          </cell>
          <cell r="E9" t="str">
            <v>Categorie</v>
          </cell>
          <cell r="F9" t="str">
            <v>Categorías</v>
          </cell>
          <cell r="G9" t="str">
            <v>Categorias</v>
          </cell>
          <cell r="H9" t="str">
            <v>Categorieën</v>
          </cell>
          <cell r="I9" t="str">
            <v>Kategorier</v>
          </cell>
          <cell r="J9" t="str">
            <v>Categories</v>
          </cell>
          <cell r="K9" t="str">
            <v>Categories</v>
          </cell>
          <cell r="L9" t="str">
            <v>Kategorier</v>
          </cell>
        </row>
        <row r="10">
          <cell r="A10">
            <v>7</v>
          </cell>
          <cell r="B10" t="str">
            <v>Pays :</v>
          </cell>
          <cell r="C10" t="str">
            <v>Country:</v>
          </cell>
          <cell r="D10" t="str">
            <v>Land :</v>
          </cell>
          <cell r="E10" t="str">
            <v>Paese :</v>
          </cell>
          <cell r="F10" t="str">
            <v>País :</v>
          </cell>
          <cell r="G10" t="str">
            <v>País :</v>
          </cell>
          <cell r="H10" t="str">
            <v>Land :</v>
          </cell>
          <cell r="I10" t="str">
            <v>Stater :</v>
          </cell>
          <cell r="J10" t="str">
            <v xml:space="preserve">Χώρα: </v>
          </cell>
          <cell r="K10" t="str">
            <v>Country:</v>
          </cell>
          <cell r="L10" t="str">
            <v>Stater :</v>
          </cell>
        </row>
        <row r="11">
          <cell r="A11">
            <v>8</v>
          </cell>
          <cell r="B11" t="str">
            <v>Année :</v>
          </cell>
          <cell r="C11" t="str">
            <v>Year :</v>
          </cell>
          <cell r="D11" t="str">
            <v>Jahr :</v>
          </cell>
          <cell r="E11" t="str">
            <v>Anno :</v>
          </cell>
          <cell r="F11" t="str">
            <v>Año :</v>
          </cell>
          <cell r="G11" t="str">
            <v xml:space="preserve">Ano : </v>
          </cell>
          <cell r="H11" t="str">
            <v>Jaar :</v>
          </cell>
          <cell r="I11" t="str">
            <v>År :</v>
          </cell>
          <cell r="J11" t="str">
            <v>Έτος :</v>
          </cell>
          <cell r="K11" t="str">
            <v>Year :</v>
          </cell>
          <cell r="L11" t="str">
            <v>År :</v>
          </cell>
        </row>
        <row r="68">
          <cell r="A68" t="str">
            <v>A</v>
          </cell>
          <cell r="B68" t="str">
            <v>Autriche</v>
          </cell>
          <cell r="C68" t="str">
            <v>Austria</v>
          </cell>
          <cell r="D68" t="str">
            <v>Österreich</v>
          </cell>
          <cell r="E68" t="str">
            <v xml:space="preserve">Austria </v>
          </cell>
          <cell r="F68" t="str">
            <v xml:space="preserve">Austria </v>
          </cell>
          <cell r="G68" t="str">
            <v xml:space="preserve">Áustria </v>
          </cell>
          <cell r="H68" t="str">
            <v xml:space="preserve">Oostenrijk </v>
          </cell>
          <cell r="I68" t="str">
            <v>Østrig</v>
          </cell>
          <cell r="J68" t="str">
            <v>Αυστρία</v>
          </cell>
          <cell r="K68" t="str">
            <v>Itävalta</v>
          </cell>
          <cell r="L68" t="str">
            <v>Österrike</v>
          </cell>
        </row>
        <row r="69">
          <cell r="A69" t="str">
            <v>B</v>
          </cell>
          <cell r="B69" t="str">
            <v>Belgique</v>
          </cell>
          <cell r="C69" t="str">
            <v>Belgium</v>
          </cell>
          <cell r="D69" t="str">
            <v>Belgiën</v>
          </cell>
          <cell r="E69" t="str">
            <v xml:space="preserve">Belgio </v>
          </cell>
          <cell r="F69" t="str">
            <v xml:space="preserve">Bélgica </v>
          </cell>
          <cell r="G69" t="str">
            <v xml:space="preserve">Bélgica </v>
          </cell>
          <cell r="H69" t="str">
            <v xml:space="preserve">België </v>
          </cell>
          <cell r="I69" t="str">
            <v>Belgien</v>
          </cell>
          <cell r="J69" t="str">
            <v>Βέλγιο</v>
          </cell>
          <cell r="K69" t="str">
            <v>Belgia</v>
          </cell>
          <cell r="L69" t="str">
            <v>Belgien</v>
          </cell>
        </row>
        <row r="70">
          <cell r="A70" t="str">
            <v>BG</v>
          </cell>
          <cell r="B70" t="str">
            <v>Bulgarie</v>
          </cell>
          <cell r="C70" t="str">
            <v>Bulgaria</v>
          </cell>
          <cell r="D70" t="str">
            <v>Bulgarien</v>
          </cell>
          <cell r="E70" t="str">
            <v xml:space="preserve">Bulgaria </v>
          </cell>
          <cell r="F70" t="str">
            <v xml:space="preserve">Bulgaria </v>
          </cell>
          <cell r="G70" t="str">
            <v xml:space="preserve">Bulgária </v>
          </cell>
          <cell r="H70" t="str">
            <v xml:space="preserve">Bulgarije </v>
          </cell>
          <cell r="I70" t="str">
            <v>Bulgarien</v>
          </cell>
          <cell r="J70" t="str">
            <v>Βουλγαρία</v>
          </cell>
          <cell r="K70" t="str">
            <v>Bulgaria</v>
          </cell>
          <cell r="L70" t="str">
            <v>Bulgarien</v>
          </cell>
        </row>
        <row r="71">
          <cell r="A71" t="str">
            <v>CY</v>
          </cell>
          <cell r="B71" t="str">
            <v>Chypre</v>
          </cell>
          <cell r="C71" t="str">
            <v>Cyprus</v>
          </cell>
          <cell r="D71" t="str">
            <v>Zypern</v>
          </cell>
          <cell r="E71" t="str">
            <v xml:space="preserve">Cipro </v>
          </cell>
          <cell r="F71" t="str">
            <v xml:space="preserve">Chipre </v>
          </cell>
          <cell r="G71" t="str">
            <v xml:space="preserve">Chipre </v>
          </cell>
          <cell r="H71" t="str">
            <v xml:space="preserve">Cyprus </v>
          </cell>
          <cell r="I71" t="str">
            <v>Cypern</v>
          </cell>
          <cell r="J71" t="str">
            <v>Κύπρος</v>
          </cell>
          <cell r="K71" t="str">
            <v>Kypros</v>
          </cell>
          <cell r="L71" t="str">
            <v>Cypern</v>
          </cell>
        </row>
        <row r="72">
          <cell r="A72" t="str">
            <v>CZ</v>
          </cell>
          <cell r="B72" t="str">
            <v>Tchéquie</v>
          </cell>
          <cell r="C72" t="str">
            <v>Czech Republic</v>
          </cell>
          <cell r="D72" t="str">
            <v>Tschechien</v>
          </cell>
          <cell r="E72" t="str">
            <v xml:space="preserve">Repubblica Ceca </v>
          </cell>
          <cell r="F72" t="str">
            <v xml:space="preserve">República Checa </v>
          </cell>
          <cell r="G72" t="str">
            <v xml:space="preserve">Chéquia </v>
          </cell>
          <cell r="H72" t="str">
            <v xml:space="preserve">Tsjechië </v>
          </cell>
          <cell r="I72" t="str">
            <v>Tjekkiet</v>
          </cell>
          <cell r="J72" t="str">
            <v>Τσεχία</v>
          </cell>
          <cell r="K72" t="str">
            <v>Tšekki</v>
          </cell>
          <cell r="L72" t="str">
            <v>Tjeckien</v>
          </cell>
        </row>
        <row r="73">
          <cell r="A73" t="str">
            <v>D</v>
          </cell>
          <cell r="B73" t="str">
            <v>Allemagne</v>
          </cell>
          <cell r="C73" t="str">
            <v>Germany</v>
          </cell>
          <cell r="D73" t="str">
            <v>Deutschland</v>
          </cell>
          <cell r="E73" t="str">
            <v xml:space="preserve">Germania </v>
          </cell>
          <cell r="F73" t="str">
            <v xml:space="preserve">Alemania </v>
          </cell>
          <cell r="G73" t="str">
            <v xml:space="preserve">Alemanha </v>
          </cell>
          <cell r="H73" t="str">
            <v xml:space="preserve">Duitsland </v>
          </cell>
          <cell r="I73" t="str">
            <v>Tyskland</v>
          </cell>
          <cell r="J73" t="str">
            <v>Γερμανία</v>
          </cell>
          <cell r="K73" t="str">
            <v>Saksa</v>
          </cell>
          <cell r="L73" t="str">
            <v>Tyskland</v>
          </cell>
        </row>
        <row r="74">
          <cell r="A74" t="str">
            <v>DK</v>
          </cell>
          <cell r="B74" t="str">
            <v>Danemark</v>
          </cell>
          <cell r="C74" t="str">
            <v>Denmark</v>
          </cell>
          <cell r="D74" t="str">
            <v>Dänemark</v>
          </cell>
          <cell r="E74" t="str">
            <v xml:space="preserve">Danimarca </v>
          </cell>
          <cell r="F74" t="str">
            <v xml:space="preserve">Dinamarca </v>
          </cell>
          <cell r="G74" t="str">
            <v xml:space="preserve">Dinamarca </v>
          </cell>
          <cell r="H74" t="str">
            <v xml:space="preserve">Denemarken </v>
          </cell>
          <cell r="I74" t="str">
            <v>Danmark</v>
          </cell>
          <cell r="J74" t="str">
            <v>Δανία</v>
          </cell>
          <cell r="K74" t="str">
            <v>Tanska</v>
          </cell>
          <cell r="L74" t="str">
            <v>Danmark</v>
          </cell>
        </row>
        <row r="75">
          <cell r="A75" t="str">
            <v>E</v>
          </cell>
          <cell r="B75" t="str">
            <v>Espagne</v>
          </cell>
          <cell r="C75" t="str">
            <v>Spain</v>
          </cell>
          <cell r="D75" t="str">
            <v>Spanien</v>
          </cell>
          <cell r="E75" t="str">
            <v xml:space="preserve">Spagna </v>
          </cell>
          <cell r="F75" t="str">
            <v xml:space="preserve">España </v>
          </cell>
          <cell r="G75" t="str">
            <v xml:space="preserve">Espanha </v>
          </cell>
          <cell r="H75" t="str">
            <v xml:space="preserve">Spanje </v>
          </cell>
          <cell r="I75" t="str">
            <v>Spanien</v>
          </cell>
          <cell r="J75" t="str">
            <v>Ισπανία</v>
          </cell>
          <cell r="K75" t="str">
            <v>Espanja</v>
          </cell>
          <cell r="L75" t="str">
            <v>Spanien</v>
          </cell>
        </row>
        <row r="76">
          <cell r="A76" t="str">
            <v>EE</v>
          </cell>
          <cell r="B76" t="str">
            <v>Estonie</v>
          </cell>
          <cell r="C76" t="str">
            <v>Estonia</v>
          </cell>
          <cell r="D76" t="str">
            <v>Estland</v>
          </cell>
          <cell r="E76" t="str">
            <v xml:space="preserve">Estonia </v>
          </cell>
          <cell r="F76" t="str">
            <v xml:space="preserve">Estonia </v>
          </cell>
          <cell r="G76" t="str">
            <v xml:space="preserve">Estónia </v>
          </cell>
          <cell r="H76" t="str">
            <v xml:space="preserve">Estland </v>
          </cell>
          <cell r="I76" t="str">
            <v>Estland</v>
          </cell>
          <cell r="J76" t="str">
            <v>Εσθονία</v>
          </cell>
          <cell r="K76" t="str">
            <v>Viro</v>
          </cell>
          <cell r="L76" t="str">
            <v>Estland</v>
          </cell>
        </row>
        <row r="77">
          <cell r="A77" t="str">
            <v>F</v>
          </cell>
          <cell r="B77" t="str">
            <v>France</v>
          </cell>
          <cell r="C77" t="str">
            <v>France</v>
          </cell>
          <cell r="D77" t="str">
            <v>Frankreich</v>
          </cell>
          <cell r="E77" t="str">
            <v xml:space="preserve">Francia </v>
          </cell>
          <cell r="F77" t="str">
            <v xml:space="preserve">Francia </v>
          </cell>
          <cell r="G77" t="str">
            <v xml:space="preserve">França </v>
          </cell>
          <cell r="H77" t="str">
            <v xml:space="preserve">Frankrijk </v>
          </cell>
          <cell r="I77" t="str">
            <v>Frankrig</v>
          </cell>
          <cell r="J77" t="str">
            <v>Γαλλία</v>
          </cell>
          <cell r="K77" t="str">
            <v>Ranska</v>
          </cell>
          <cell r="L77" t="str">
            <v>Frankrike</v>
          </cell>
        </row>
        <row r="78">
          <cell r="A78" t="str">
            <v>FIN</v>
          </cell>
          <cell r="B78" t="str">
            <v>Finlande</v>
          </cell>
          <cell r="C78" t="str">
            <v>Finnland</v>
          </cell>
          <cell r="D78" t="str">
            <v>Finnland</v>
          </cell>
          <cell r="E78" t="str">
            <v xml:space="preserve">Finlandia </v>
          </cell>
          <cell r="F78" t="str">
            <v xml:space="preserve">Finlandia </v>
          </cell>
          <cell r="G78" t="str">
            <v xml:space="preserve">Finlândia </v>
          </cell>
          <cell r="H78" t="str">
            <v xml:space="preserve">Finland </v>
          </cell>
          <cell r="I78" t="str">
            <v>Finland</v>
          </cell>
          <cell r="J78" t="str">
            <v>Φινλανδία</v>
          </cell>
          <cell r="K78" t="str">
            <v>Suomi</v>
          </cell>
          <cell r="L78" t="str">
            <v>Finland</v>
          </cell>
        </row>
        <row r="79">
          <cell r="A79" t="str">
            <v>GR</v>
          </cell>
          <cell r="B79" t="str">
            <v>Grèce</v>
          </cell>
          <cell r="C79" t="str">
            <v>Greece</v>
          </cell>
          <cell r="D79" t="str">
            <v>Griechenland</v>
          </cell>
          <cell r="E79" t="str">
            <v xml:space="preserve">Grecia </v>
          </cell>
          <cell r="F79" t="str">
            <v xml:space="preserve">Grecia </v>
          </cell>
          <cell r="G79" t="str">
            <v xml:space="preserve">Grécia </v>
          </cell>
          <cell r="H79" t="str">
            <v xml:space="preserve">Griekenland </v>
          </cell>
          <cell r="I79" t="str">
            <v>Grækenland</v>
          </cell>
          <cell r="J79" t="str">
            <v>Ελλάδα</v>
          </cell>
          <cell r="K79" t="str">
            <v>Kreikka</v>
          </cell>
          <cell r="L79" t="str">
            <v>Grekland</v>
          </cell>
        </row>
        <row r="80">
          <cell r="A80" t="str">
            <v>HU</v>
          </cell>
          <cell r="B80" t="str">
            <v>Hongrie</v>
          </cell>
          <cell r="C80" t="str">
            <v>Hungaria</v>
          </cell>
          <cell r="D80" t="str">
            <v>Ungarn</v>
          </cell>
          <cell r="E80" t="str">
            <v xml:space="preserve">Ungheria </v>
          </cell>
          <cell r="F80" t="str">
            <v xml:space="preserve">Hungría </v>
          </cell>
          <cell r="G80" t="str">
            <v xml:space="preserve">Hungria </v>
          </cell>
          <cell r="H80" t="str">
            <v xml:space="preserve">Hongarije </v>
          </cell>
          <cell r="I80" t="str">
            <v>Ungarn</v>
          </cell>
          <cell r="J80" t="str">
            <v>Ουγγαρία</v>
          </cell>
          <cell r="K80" t="str">
            <v>Unkari</v>
          </cell>
          <cell r="L80" t="str">
            <v>Ungern</v>
          </cell>
        </row>
        <row r="81">
          <cell r="A81" t="str">
            <v>I</v>
          </cell>
          <cell r="B81" t="str">
            <v>Italie</v>
          </cell>
          <cell r="C81" t="str">
            <v>Italy</v>
          </cell>
          <cell r="D81" t="str">
            <v>Italien</v>
          </cell>
          <cell r="E81" t="str">
            <v xml:space="preserve">Italia </v>
          </cell>
          <cell r="F81" t="str">
            <v xml:space="preserve">Italia </v>
          </cell>
          <cell r="G81" t="str">
            <v xml:space="preserve">Itália </v>
          </cell>
          <cell r="H81" t="str">
            <v xml:space="preserve">Italië </v>
          </cell>
          <cell r="I81" t="str">
            <v>Italien</v>
          </cell>
          <cell r="J81" t="str">
            <v>Ιταλία</v>
          </cell>
          <cell r="K81" t="str">
            <v>Italia</v>
          </cell>
          <cell r="L81" t="str">
            <v>Italien</v>
          </cell>
        </row>
        <row r="82">
          <cell r="A82" t="str">
            <v>IRL</v>
          </cell>
          <cell r="B82" t="str">
            <v>Irlande</v>
          </cell>
          <cell r="C82" t="str">
            <v>Ireland</v>
          </cell>
          <cell r="D82" t="str">
            <v>Irland</v>
          </cell>
          <cell r="E82" t="str">
            <v xml:space="preserve">Irlanda </v>
          </cell>
          <cell r="F82" t="str">
            <v xml:space="preserve">Irlanda </v>
          </cell>
          <cell r="G82" t="str">
            <v xml:space="preserve">Irlanda </v>
          </cell>
          <cell r="H82" t="str">
            <v xml:space="preserve">Ierland </v>
          </cell>
          <cell r="I82" t="str">
            <v>Irland</v>
          </cell>
          <cell r="J82" t="str">
            <v>Ιρλανδία</v>
          </cell>
          <cell r="K82" t="str">
            <v>Irlanti</v>
          </cell>
          <cell r="L82" t="str">
            <v>Irland</v>
          </cell>
        </row>
        <row r="83">
          <cell r="A83" t="str">
            <v>L</v>
          </cell>
          <cell r="B83" t="str">
            <v>Luxembourg</v>
          </cell>
          <cell r="C83" t="str">
            <v>Luxemburg</v>
          </cell>
          <cell r="D83" t="str">
            <v>Letzebuerg</v>
          </cell>
          <cell r="E83" t="str">
            <v xml:space="preserve">Lussemburgo </v>
          </cell>
          <cell r="F83" t="str">
            <v xml:space="preserve">Luxemburgo </v>
          </cell>
          <cell r="G83" t="str">
            <v xml:space="preserve">Luxemburgo </v>
          </cell>
          <cell r="H83" t="str">
            <v xml:space="preserve">Luxemburg </v>
          </cell>
          <cell r="I83" t="str">
            <v>Luxembourg</v>
          </cell>
          <cell r="J83" t="str">
            <v>Λουξεμβούργο</v>
          </cell>
          <cell r="K83" t="str">
            <v>Luxemburg</v>
          </cell>
          <cell r="L83" t="str">
            <v>Luxemburg</v>
          </cell>
        </row>
        <row r="84">
          <cell r="A84" t="str">
            <v>LT</v>
          </cell>
          <cell r="B84" t="str">
            <v>Lituanie</v>
          </cell>
          <cell r="C84" t="str">
            <v>Lithuania</v>
          </cell>
          <cell r="D84" t="str">
            <v>Litauen</v>
          </cell>
          <cell r="E84" t="str">
            <v xml:space="preserve">Lituania </v>
          </cell>
          <cell r="F84" t="str">
            <v xml:space="preserve">Lituania </v>
          </cell>
          <cell r="G84" t="str">
            <v xml:space="preserve">Lituânia </v>
          </cell>
          <cell r="H84" t="str">
            <v xml:space="preserve">Litouwen </v>
          </cell>
          <cell r="I84" t="str">
            <v>Litauen</v>
          </cell>
          <cell r="J84" t="str">
            <v>Λιθουανία</v>
          </cell>
          <cell r="K84" t="str">
            <v>Liettua</v>
          </cell>
          <cell r="L84" t="str">
            <v>Litauen</v>
          </cell>
        </row>
        <row r="85">
          <cell r="A85" t="str">
            <v>LV</v>
          </cell>
          <cell r="B85" t="str">
            <v>Lettonie</v>
          </cell>
          <cell r="C85" t="str">
            <v>Latvia</v>
          </cell>
          <cell r="D85" t="str">
            <v>Lettland</v>
          </cell>
          <cell r="E85" t="str">
            <v xml:space="preserve">Lettonia </v>
          </cell>
          <cell r="F85" t="str">
            <v xml:space="preserve">Letonia </v>
          </cell>
          <cell r="G85" t="str">
            <v xml:space="preserve">Letónia </v>
          </cell>
          <cell r="H85" t="str">
            <v xml:space="preserve">Letland </v>
          </cell>
          <cell r="I85" t="str">
            <v>Letland</v>
          </cell>
          <cell r="J85" t="str">
            <v>Λετονία</v>
          </cell>
          <cell r="K85" t="str">
            <v>Latvia</v>
          </cell>
          <cell r="L85" t="str">
            <v>Lettland</v>
          </cell>
        </row>
        <row r="86">
          <cell r="A86" t="str">
            <v>MT</v>
          </cell>
          <cell r="B86" t="str">
            <v>Malte</v>
          </cell>
          <cell r="C86" t="str">
            <v>Malta</v>
          </cell>
          <cell r="D86" t="str">
            <v>Malta</v>
          </cell>
          <cell r="E86" t="str">
            <v xml:space="preserve">Malta </v>
          </cell>
          <cell r="F86" t="str">
            <v xml:space="preserve">Malta </v>
          </cell>
          <cell r="G86" t="str">
            <v xml:space="preserve">Malta </v>
          </cell>
          <cell r="H86" t="str">
            <v xml:space="preserve">Malta </v>
          </cell>
          <cell r="I86" t="str">
            <v>Malta</v>
          </cell>
          <cell r="J86" t="str">
            <v>Μάλτα</v>
          </cell>
          <cell r="K86" t="str">
            <v>Malta</v>
          </cell>
          <cell r="L86" t="str">
            <v>Malta</v>
          </cell>
        </row>
        <row r="87">
          <cell r="A87" t="str">
            <v>NL</v>
          </cell>
          <cell r="B87" t="str">
            <v>Pays-Bas</v>
          </cell>
          <cell r="C87" t="str">
            <v>Netherlands</v>
          </cell>
          <cell r="D87" t="str">
            <v>Niederlande</v>
          </cell>
          <cell r="E87" t="str">
            <v xml:space="preserve">Paesi Bassi </v>
          </cell>
          <cell r="F87" t="str">
            <v xml:space="preserve">los Países Bajos </v>
          </cell>
          <cell r="G87" t="str">
            <v xml:space="preserve">Países Baixos </v>
          </cell>
          <cell r="H87" t="str">
            <v xml:space="preserve">Nederland </v>
          </cell>
          <cell r="I87" t="str">
            <v>Nederlandene</v>
          </cell>
          <cell r="J87" t="str">
            <v>Κάτω Χώρες</v>
          </cell>
          <cell r="K87" t="str">
            <v>Alankomaat</v>
          </cell>
          <cell r="L87" t="str">
            <v>Nederländerna</v>
          </cell>
        </row>
        <row r="88">
          <cell r="A88" t="str">
            <v>P</v>
          </cell>
          <cell r="B88" t="str">
            <v>Portugal</v>
          </cell>
          <cell r="C88" t="str">
            <v>Portugal</v>
          </cell>
          <cell r="D88" t="str">
            <v>Portugal</v>
          </cell>
          <cell r="E88" t="str">
            <v xml:space="preserve">Portogallo </v>
          </cell>
          <cell r="F88" t="str">
            <v xml:space="preserve">Portugal </v>
          </cell>
          <cell r="G88" t="str">
            <v xml:space="preserve">Portugal </v>
          </cell>
          <cell r="H88" t="str">
            <v xml:space="preserve">Portugal </v>
          </cell>
          <cell r="I88" t="str">
            <v>Portugal</v>
          </cell>
          <cell r="J88" t="str">
            <v>Πορτογαλία</v>
          </cell>
          <cell r="K88" t="str">
            <v>Portugal</v>
          </cell>
          <cell r="L88" t="str">
            <v>Portugal</v>
          </cell>
        </row>
        <row r="89">
          <cell r="A89" t="str">
            <v>PL</v>
          </cell>
          <cell r="B89" t="str">
            <v>Pologne</v>
          </cell>
          <cell r="C89" t="str">
            <v>Poland</v>
          </cell>
          <cell r="D89" t="str">
            <v>Polen</v>
          </cell>
          <cell r="E89" t="str">
            <v xml:space="preserve">Polonia </v>
          </cell>
          <cell r="F89" t="str">
            <v xml:space="preserve">Polonia </v>
          </cell>
          <cell r="G89" t="str">
            <v xml:space="preserve">Polónia </v>
          </cell>
          <cell r="H89" t="str">
            <v xml:space="preserve">Polen </v>
          </cell>
          <cell r="I89" t="str">
            <v>Polen</v>
          </cell>
          <cell r="J89" t="str">
            <v>Πολωνία</v>
          </cell>
          <cell r="K89" t="str">
            <v>Puola</v>
          </cell>
          <cell r="L89" t="str">
            <v>Polen</v>
          </cell>
        </row>
        <row r="90">
          <cell r="A90" t="str">
            <v>RO</v>
          </cell>
          <cell r="B90" t="str">
            <v>Roumanie</v>
          </cell>
          <cell r="C90" t="str">
            <v>Romania</v>
          </cell>
          <cell r="D90" t="str">
            <v>Rumänien</v>
          </cell>
          <cell r="E90" t="str">
            <v xml:space="preserve">Romania </v>
          </cell>
          <cell r="F90" t="str">
            <v xml:space="preserve">Rumania </v>
          </cell>
          <cell r="G90" t="str">
            <v xml:space="preserve">Roménia </v>
          </cell>
          <cell r="H90" t="str">
            <v xml:space="preserve">Roemenië </v>
          </cell>
          <cell r="I90" t="str">
            <v>Rumænien</v>
          </cell>
          <cell r="J90" t="str">
            <v>Ρουμανία</v>
          </cell>
          <cell r="K90" t="str">
            <v>Romania</v>
          </cell>
          <cell r="L90" t="str">
            <v>Rumänien</v>
          </cell>
        </row>
        <row r="91">
          <cell r="A91" t="str">
            <v>S</v>
          </cell>
          <cell r="B91" t="str">
            <v>Suède</v>
          </cell>
          <cell r="C91" t="str">
            <v>Sweeden</v>
          </cell>
          <cell r="D91" t="str">
            <v>Schweden</v>
          </cell>
          <cell r="E91" t="str">
            <v xml:space="preserve">Svezia </v>
          </cell>
          <cell r="F91" t="str">
            <v xml:space="preserve">Suecia </v>
          </cell>
          <cell r="G91" t="str">
            <v xml:space="preserve">Suécia </v>
          </cell>
          <cell r="H91" t="str">
            <v xml:space="preserve">Zweden </v>
          </cell>
          <cell r="I91" t="str">
            <v>Sverige</v>
          </cell>
          <cell r="J91" t="str">
            <v>Σουηδία</v>
          </cell>
          <cell r="K91" t="str">
            <v>Ruotsi</v>
          </cell>
          <cell r="L91" t="str">
            <v>Sverige</v>
          </cell>
        </row>
        <row r="92">
          <cell r="A92" t="str">
            <v>SI</v>
          </cell>
          <cell r="B92" t="str">
            <v>Slovenie</v>
          </cell>
          <cell r="C92" t="str">
            <v>Slovenia</v>
          </cell>
          <cell r="D92" t="str">
            <v>Slowenien</v>
          </cell>
          <cell r="E92" t="str">
            <v xml:space="preserve">Slovenia </v>
          </cell>
          <cell r="F92" t="str">
            <v xml:space="preserve">Eslovenia </v>
          </cell>
          <cell r="G92" t="str">
            <v xml:space="preserve">Eslovénia </v>
          </cell>
          <cell r="H92" t="str">
            <v xml:space="preserve">Slovenië </v>
          </cell>
          <cell r="I92" t="str">
            <v>Slovenien</v>
          </cell>
          <cell r="J92" t="str">
            <v>Σλοβενία</v>
          </cell>
          <cell r="K92" t="str">
            <v>Slovania</v>
          </cell>
          <cell r="L92" t="str">
            <v>Slovenien</v>
          </cell>
        </row>
        <row r="93">
          <cell r="A93" t="str">
            <v>SK</v>
          </cell>
          <cell r="B93" t="str">
            <v>Slovaquie</v>
          </cell>
          <cell r="C93" t="str">
            <v>Slovakia</v>
          </cell>
          <cell r="D93" t="str">
            <v>Slowakei</v>
          </cell>
          <cell r="E93" t="str">
            <v xml:space="preserve">Slovacchia </v>
          </cell>
          <cell r="F93" t="str">
            <v xml:space="preserve">Eslovaquia </v>
          </cell>
          <cell r="G93" t="str">
            <v xml:space="preserve">Eslováquia </v>
          </cell>
          <cell r="H93" t="str">
            <v xml:space="preserve">Slovakije </v>
          </cell>
          <cell r="I93" t="str">
            <v>Slovakiet</v>
          </cell>
          <cell r="J93" t="str">
            <v>Σλοβακία</v>
          </cell>
          <cell r="K93" t="str">
            <v>Slovekia</v>
          </cell>
          <cell r="L93" t="str">
            <v>Slovakien</v>
          </cell>
        </row>
        <row r="94">
          <cell r="A94" t="str">
            <v>TR</v>
          </cell>
          <cell r="B94" t="str">
            <v>Turquie</v>
          </cell>
          <cell r="C94" t="str">
            <v>Turkey</v>
          </cell>
          <cell r="D94" t="str">
            <v>Türkei</v>
          </cell>
          <cell r="E94" t="str">
            <v xml:space="preserve">Turchia </v>
          </cell>
          <cell r="F94" t="str">
            <v xml:space="preserve">Turquía </v>
          </cell>
          <cell r="G94" t="str">
            <v xml:space="preserve">Turquia </v>
          </cell>
          <cell r="H94" t="str">
            <v xml:space="preserve">Turkije </v>
          </cell>
          <cell r="I94" t="str">
            <v>Tyrkiet</v>
          </cell>
          <cell r="J94" t="str">
            <v>Τουρκία</v>
          </cell>
          <cell r="K94" t="str">
            <v>Turkki</v>
          </cell>
          <cell r="L94" t="str">
            <v>Turkiet</v>
          </cell>
        </row>
        <row r="95">
          <cell r="A95" t="str">
            <v>UK</v>
          </cell>
          <cell r="B95" t="str">
            <v>Royaume-uni</v>
          </cell>
          <cell r="C95" t="str">
            <v>United Kingdom</v>
          </cell>
          <cell r="D95" t="str">
            <v>Vereinigtes Königreich</v>
          </cell>
          <cell r="E95" t="str">
            <v xml:space="preserve">Regno Unito </v>
          </cell>
          <cell r="F95" t="str">
            <v xml:space="preserve">el Reino Unido </v>
          </cell>
          <cell r="G95" t="str">
            <v xml:space="preserve">Reino Unido </v>
          </cell>
          <cell r="H95" t="str">
            <v xml:space="preserve">Verenigd Koninkrijk </v>
          </cell>
          <cell r="I95" t="str">
            <v>Det Forenede Kongerige</v>
          </cell>
          <cell r="J95" t="str">
            <v>Ηνωμένο Βασίλειο</v>
          </cell>
          <cell r="K95" t="str">
            <v>Yhdistynyt kuningaskunta</v>
          </cell>
          <cell r="L95" t="str">
            <v>Storbritannien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"/>
      <sheetName val="19.2"/>
      <sheetName val="19.3"/>
      <sheetName val="19.4"/>
      <sheetName val="19.5"/>
      <sheetName val="19.6"/>
      <sheetName val="19.7"/>
      <sheetName val="19.8"/>
      <sheetName val="19.9"/>
      <sheetName val="19.10"/>
      <sheetName val="19.11"/>
      <sheetName val="19.12"/>
      <sheetName val="19.13"/>
      <sheetName val="19.14"/>
      <sheetName val="19.15"/>
      <sheetName val="19.16"/>
      <sheetName val="19.17"/>
      <sheetName val="19.18"/>
      <sheetName val="19.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17"/>
  <sheetViews>
    <sheetView tabSelected="1" workbookViewId="0"/>
  </sheetViews>
  <sheetFormatPr baseColWidth="10" defaultRowHeight="12.75" x14ac:dyDescent="0.2"/>
  <cols>
    <col min="2" max="2" width="99.85546875" bestFit="1" customWidth="1"/>
  </cols>
  <sheetData>
    <row r="1" spans="1:3" ht="18" x14ac:dyDescent="0.25">
      <c r="A1" s="5">
        <v>2021</v>
      </c>
      <c r="B1" s="32" t="s">
        <v>63</v>
      </c>
      <c r="C1" s="32"/>
    </row>
    <row r="2" spans="1:3" ht="15.75" x14ac:dyDescent="0.25">
      <c r="A2" s="6">
        <v>1</v>
      </c>
      <c r="B2" s="33" t="s">
        <v>64</v>
      </c>
      <c r="C2" s="33"/>
    </row>
    <row r="3" spans="1:3" ht="15.75" x14ac:dyDescent="0.25">
      <c r="A3" s="6"/>
      <c r="B3" s="30" t="s">
        <v>65</v>
      </c>
      <c r="C3" s="30"/>
    </row>
    <row r="4" spans="1:3" ht="15.75" x14ac:dyDescent="0.25">
      <c r="A4" s="6"/>
      <c r="B4" s="30" t="s">
        <v>66</v>
      </c>
      <c r="C4" s="30"/>
    </row>
    <row r="5" spans="1:3" ht="15.75" x14ac:dyDescent="0.25">
      <c r="A5" s="6">
        <v>2</v>
      </c>
      <c r="B5" s="31" t="s">
        <v>67</v>
      </c>
      <c r="C5" s="31"/>
    </row>
    <row r="6" spans="1:3" x14ac:dyDescent="0.2">
      <c r="A6" s="4"/>
      <c r="B6" s="30" t="s">
        <v>68</v>
      </c>
      <c r="C6" s="30"/>
    </row>
    <row r="7" spans="1:3" x14ac:dyDescent="0.2">
      <c r="A7" s="4"/>
      <c r="B7" s="30" t="s">
        <v>69</v>
      </c>
      <c r="C7" s="30"/>
    </row>
    <row r="8" spans="1:3" x14ac:dyDescent="0.2">
      <c r="A8" s="4"/>
      <c r="B8" s="30" t="s">
        <v>70</v>
      </c>
      <c r="C8" s="30"/>
    </row>
    <row r="9" spans="1:3" ht="15.75" x14ac:dyDescent="0.25">
      <c r="A9" s="6">
        <v>3</v>
      </c>
      <c r="B9" s="31" t="s">
        <v>59</v>
      </c>
      <c r="C9" s="31"/>
    </row>
    <row r="10" spans="1:3" x14ac:dyDescent="0.2">
      <c r="A10" s="4"/>
      <c r="B10" s="30" t="s">
        <v>71</v>
      </c>
      <c r="C10" s="30"/>
    </row>
    <row r="11" spans="1:3" x14ac:dyDescent="0.2">
      <c r="A11" s="4"/>
      <c r="B11" s="30" t="s">
        <v>72</v>
      </c>
      <c r="C11" s="30"/>
    </row>
    <row r="12" spans="1:3" ht="15.75" x14ac:dyDescent="0.25">
      <c r="A12" s="6">
        <v>4</v>
      </c>
      <c r="B12" s="31" t="s">
        <v>60</v>
      </c>
      <c r="C12" s="31"/>
    </row>
    <row r="13" spans="1:3" x14ac:dyDescent="0.2">
      <c r="A13" s="4"/>
      <c r="B13" s="30" t="s">
        <v>73</v>
      </c>
      <c r="C13" s="30"/>
    </row>
    <row r="14" spans="1:3" x14ac:dyDescent="0.2">
      <c r="A14" s="4"/>
      <c r="B14" s="4"/>
      <c r="C14" s="4"/>
    </row>
    <row r="15" spans="1:3" x14ac:dyDescent="0.2">
      <c r="A15" s="4"/>
      <c r="B15" s="4"/>
      <c r="C15" s="4"/>
    </row>
    <row r="16" spans="1:3" x14ac:dyDescent="0.2">
      <c r="A16" s="4"/>
      <c r="B16" s="4"/>
      <c r="C16" s="4"/>
    </row>
    <row r="17" spans="1:3" x14ac:dyDescent="0.2">
      <c r="A17" s="4"/>
      <c r="B17" s="4"/>
      <c r="C17" s="4"/>
    </row>
  </sheetData>
  <mergeCells count="13">
    <mergeCell ref="B13:C13"/>
    <mergeCell ref="B12:C12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</mergeCells>
  <hyperlinks>
    <hyperlink ref="B3:C3" location="'1.1'!A1" display="1.1 Salidas de ganado bovino a vida o a sacrificio por tipo de ganado"/>
    <hyperlink ref="B4:C4" location="'1.2'!A1" display="1.2 Salidas de ganado vacuno según CCAA o país de destino"/>
    <hyperlink ref="B6:C6" location="'2.1'!A1" display="2.1. Movimiento Comercial Pecuario VENTAS GANADO OVINO"/>
    <hyperlink ref="B7:C7" location="'2.2'!A1" display="2.2. Salidas de ganado caprino a vida o a sacrificio por tipo de ganado"/>
    <hyperlink ref="B10:C10" location="'3.1'!A1" display="3.1 Salidas de ganado porcino a vida o a sacrificio por tipo de ganado"/>
    <hyperlink ref="B11:C11" location="'3.2'!A1" display="3.2 Salidas de ganado porcino según CCAA o país de destino"/>
    <hyperlink ref="B8:C8" location="'2.3'!A1" display="2.3. Salidas de ganado ovino-caprino según CCAA o país de destino"/>
    <hyperlink ref="B13" location="'4.1'!A1" display="4.1. Salidas de ganado cunícola"/>
  </hyperlink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M42"/>
  <sheetViews>
    <sheetView workbookViewId="0"/>
  </sheetViews>
  <sheetFormatPr baseColWidth="10" defaultColWidth="9.140625" defaultRowHeight="12.75" x14ac:dyDescent="0.2"/>
  <cols>
    <col min="1" max="1" width="11.28515625" bestFit="1" customWidth="1"/>
    <col min="2" max="2" width="19.42578125" bestFit="1" customWidth="1"/>
    <col min="3" max="13" width="12.7109375" customWidth="1"/>
  </cols>
  <sheetData>
    <row r="1" spans="1:13" s="4" customFormat="1" x14ac:dyDescent="0.2"/>
    <row r="2" spans="1:13" s="4" customFormat="1" x14ac:dyDescent="0.2"/>
    <row r="5" spans="1:13" ht="15.75" x14ac:dyDescent="0.2">
      <c r="A5" s="34" t="s">
        <v>115</v>
      </c>
      <c r="B5" s="35"/>
      <c r="C5" s="36" t="s">
        <v>76</v>
      </c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15.75" x14ac:dyDescent="0.2">
      <c r="A6" s="34"/>
      <c r="B6" s="35"/>
      <c r="C6" s="36" t="s">
        <v>77</v>
      </c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x14ac:dyDescent="0.2">
      <c r="A7" s="38" t="s">
        <v>30</v>
      </c>
      <c r="B7" s="38"/>
      <c r="C7" s="40" t="s">
        <v>31</v>
      </c>
      <c r="D7" s="41"/>
      <c r="E7" s="41"/>
      <c r="F7" s="41"/>
      <c r="G7" s="41"/>
      <c r="H7" s="41"/>
      <c r="I7" s="41"/>
      <c r="J7" s="41"/>
      <c r="K7" s="41"/>
      <c r="L7" s="41"/>
      <c r="M7" s="42"/>
    </row>
    <row r="8" spans="1:13" x14ac:dyDescent="0.2">
      <c r="A8" s="39"/>
      <c r="B8" s="39"/>
      <c r="C8" s="43" t="s">
        <v>32</v>
      </c>
      <c r="D8" s="44"/>
      <c r="E8" s="44"/>
      <c r="F8" s="44"/>
      <c r="G8" s="44"/>
      <c r="H8" s="45"/>
      <c r="I8" s="46" t="s">
        <v>33</v>
      </c>
      <c r="J8" s="47"/>
      <c r="K8" s="50" t="s">
        <v>34</v>
      </c>
      <c r="L8" s="50"/>
      <c r="M8" s="50"/>
    </row>
    <row r="9" spans="1:13" x14ac:dyDescent="0.2">
      <c r="A9" s="50" t="s">
        <v>78</v>
      </c>
      <c r="B9" s="50" t="s">
        <v>35</v>
      </c>
      <c r="C9" s="43" t="s">
        <v>1</v>
      </c>
      <c r="D9" s="45"/>
      <c r="E9" s="43" t="s">
        <v>2</v>
      </c>
      <c r="F9" s="45"/>
      <c r="G9" s="43" t="s">
        <v>3</v>
      </c>
      <c r="H9" s="45"/>
      <c r="I9" s="48"/>
      <c r="J9" s="49"/>
      <c r="K9" s="50"/>
      <c r="L9" s="50"/>
      <c r="M9" s="50"/>
    </row>
    <row r="10" spans="1:13" x14ac:dyDescent="0.2">
      <c r="A10" s="50"/>
      <c r="B10" s="50"/>
      <c r="C10" s="28" t="s">
        <v>7</v>
      </c>
      <c r="D10" s="28" t="s">
        <v>8</v>
      </c>
      <c r="E10" s="28" t="s">
        <v>7</v>
      </c>
      <c r="F10" s="28" t="s">
        <v>8</v>
      </c>
      <c r="G10" s="28" t="s">
        <v>7</v>
      </c>
      <c r="H10" s="28" t="s">
        <v>8</v>
      </c>
      <c r="I10" s="28" t="s">
        <v>7</v>
      </c>
      <c r="J10" s="28" t="s">
        <v>8</v>
      </c>
      <c r="K10" s="28" t="s">
        <v>7</v>
      </c>
      <c r="L10" s="28" t="s">
        <v>8</v>
      </c>
      <c r="M10" s="28" t="s">
        <v>6</v>
      </c>
    </row>
    <row r="11" spans="1:13" x14ac:dyDescent="0.2">
      <c r="A11" s="52" t="s">
        <v>1</v>
      </c>
      <c r="B11" s="7" t="s">
        <v>36</v>
      </c>
      <c r="C11" s="8">
        <v>136680</v>
      </c>
      <c r="D11" s="8">
        <v>31076</v>
      </c>
      <c r="E11" s="8">
        <v>5465</v>
      </c>
      <c r="F11" s="8">
        <v>0</v>
      </c>
      <c r="G11" s="8">
        <v>8874</v>
      </c>
      <c r="H11" s="8">
        <v>4279</v>
      </c>
      <c r="I11" s="8">
        <v>81378</v>
      </c>
      <c r="J11" s="8">
        <v>82481</v>
      </c>
      <c r="K11" s="9">
        <f t="shared" ref="K11:L17" si="0">C11+E11+G11+I11</f>
        <v>232397</v>
      </c>
      <c r="L11" s="9">
        <f t="shared" si="0"/>
        <v>117836</v>
      </c>
      <c r="M11" s="10">
        <f>K11+L11</f>
        <v>350233</v>
      </c>
    </row>
    <row r="12" spans="1:13" x14ac:dyDescent="0.2">
      <c r="A12" s="52"/>
      <c r="B12" s="7" t="s">
        <v>37</v>
      </c>
      <c r="C12" s="8">
        <v>1281</v>
      </c>
      <c r="D12" s="8">
        <v>10337</v>
      </c>
      <c r="E12" s="8">
        <v>3</v>
      </c>
      <c r="F12" s="8">
        <v>0</v>
      </c>
      <c r="G12" s="8">
        <v>15</v>
      </c>
      <c r="H12" s="8">
        <v>2470</v>
      </c>
      <c r="I12" s="8">
        <v>4316</v>
      </c>
      <c r="J12" s="8">
        <v>11580</v>
      </c>
      <c r="K12" s="9">
        <f t="shared" si="0"/>
        <v>5615</v>
      </c>
      <c r="L12" s="9">
        <f t="shared" si="0"/>
        <v>24387</v>
      </c>
      <c r="M12" s="10">
        <f t="shared" ref="M12:M34" si="1">K12+L12</f>
        <v>30002</v>
      </c>
    </row>
    <row r="13" spans="1:13" x14ac:dyDescent="0.2">
      <c r="A13" s="52"/>
      <c r="B13" s="7" t="s">
        <v>38</v>
      </c>
      <c r="C13" s="8">
        <v>412</v>
      </c>
      <c r="D13" s="8">
        <v>137</v>
      </c>
      <c r="E13" s="8">
        <v>0</v>
      </c>
      <c r="F13" s="8">
        <v>0</v>
      </c>
      <c r="G13" s="8"/>
      <c r="H13" s="8">
        <v>9</v>
      </c>
      <c r="I13" s="8">
        <v>405</v>
      </c>
      <c r="J13" s="8">
        <v>606</v>
      </c>
      <c r="K13" s="9">
        <f t="shared" si="0"/>
        <v>817</v>
      </c>
      <c r="L13" s="9">
        <f t="shared" si="0"/>
        <v>752</v>
      </c>
      <c r="M13" s="10">
        <f t="shared" si="1"/>
        <v>1569</v>
      </c>
    </row>
    <row r="14" spans="1:13" x14ac:dyDescent="0.2">
      <c r="A14" s="52"/>
      <c r="B14" s="7" t="s">
        <v>39</v>
      </c>
      <c r="C14" s="8">
        <v>12110</v>
      </c>
      <c r="D14" s="8">
        <v>348</v>
      </c>
      <c r="E14" s="8">
        <v>15</v>
      </c>
      <c r="F14" s="8">
        <v>0</v>
      </c>
      <c r="G14" s="8">
        <v>40</v>
      </c>
      <c r="H14" s="8">
        <v>50</v>
      </c>
      <c r="I14" s="8">
        <v>1077</v>
      </c>
      <c r="J14" s="8">
        <v>1591</v>
      </c>
      <c r="K14" s="9">
        <f t="shared" si="0"/>
        <v>13242</v>
      </c>
      <c r="L14" s="9">
        <f t="shared" si="0"/>
        <v>1989</v>
      </c>
      <c r="M14" s="10">
        <f t="shared" si="1"/>
        <v>15231</v>
      </c>
    </row>
    <row r="15" spans="1:13" x14ac:dyDescent="0.2">
      <c r="A15" s="52"/>
      <c r="B15" s="7" t="s">
        <v>40</v>
      </c>
      <c r="C15" s="8">
        <v>325</v>
      </c>
      <c r="D15" s="8">
        <v>21</v>
      </c>
      <c r="E15" s="8">
        <v>0</v>
      </c>
      <c r="F15" s="8">
        <v>0</v>
      </c>
      <c r="G15" s="8">
        <v>4</v>
      </c>
      <c r="H15" s="8"/>
      <c r="I15" s="8">
        <v>566</v>
      </c>
      <c r="J15" s="8">
        <v>2405</v>
      </c>
      <c r="K15" s="9">
        <f t="shared" si="0"/>
        <v>895</v>
      </c>
      <c r="L15" s="9">
        <f t="shared" si="0"/>
        <v>2426</v>
      </c>
      <c r="M15" s="10">
        <f t="shared" si="1"/>
        <v>3321</v>
      </c>
    </row>
    <row r="16" spans="1:13" x14ac:dyDescent="0.2">
      <c r="A16" s="52"/>
      <c r="B16" s="7" t="s">
        <v>41</v>
      </c>
      <c r="C16" s="8">
        <v>910</v>
      </c>
      <c r="D16" s="8">
        <v>29102</v>
      </c>
      <c r="E16" s="8">
        <v>0</v>
      </c>
      <c r="F16" s="8">
        <v>0</v>
      </c>
      <c r="G16" s="8">
        <v>21</v>
      </c>
      <c r="H16" s="8">
        <v>4512</v>
      </c>
      <c r="I16" s="8">
        <v>20770</v>
      </c>
      <c r="J16" s="8">
        <v>77071</v>
      </c>
      <c r="K16" s="9">
        <f t="shared" si="0"/>
        <v>21701</v>
      </c>
      <c r="L16" s="9">
        <f t="shared" si="0"/>
        <v>110685</v>
      </c>
      <c r="M16" s="10">
        <f t="shared" si="1"/>
        <v>132386</v>
      </c>
    </row>
    <row r="17" spans="1:13" x14ac:dyDescent="0.2">
      <c r="A17" s="52"/>
      <c r="B17" s="7" t="s">
        <v>42</v>
      </c>
      <c r="C17" s="8">
        <v>339</v>
      </c>
      <c r="D17" s="8">
        <v>164</v>
      </c>
      <c r="E17" s="8">
        <v>1</v>
      </c>
      <c r="F17" s="8">
        <v>0</v>
      </c>
      <c r="G17" s="8">
        <v>2</v>
      </c>
      <c r="H17" s="8">
        <v>66</v>
      </c>
      <c r="I17" s="8">
        <v>194</v>
      </c>
      <c r="J17" s="8">
        <v>558</v>
      </c>
      <c r="K17" s="9">
        <f t="shared" si="0"/>
        <v>536</v>
      </c>
      <c r="L17" s="9">
        <f t="shared" si="0"/>
        <v>788</v>
      </c>
      <c r="M17" s="10">
        <f t="shared" si="1"/>
        <v>1324</v>
      </c>
    </row>
    <row r="18" spans="1:13" x14ac:dyDescent="0.2">
      <c r="A18" s="51" t="s">
        <v>43</v>
      </c>
      <c r="B18" s="51"/>
      <c r="C18" s="11">
        <f>SUM(C11:C17)</f>
        <v>152057</v>
      </c>
      <c r="D18" s="11">
        <f t="shared" ref="D18:L18" si="2">SUM(D11:D17)</f>
        <v>71185</v>
      </c>
      <c r="E18" s="11">
        <f t="shared" si="2"/>
        <v>5484</v>
      </c>
      <c r="F18" s="11">
        <f t="shared" si="2"/>
        <v>0</v>
      </c>
      <c r="G18" s="11">
        <f t="shared" si="2"/>
        <v>8956</v>
      </c>
      <c r="H18" s="11">
        <f t="shared" si="2"/>
        <v>11386</v>
      </c>
      <c r="I18" s="11">
        <f>SUM(I11:I17)</f>
        <v>108706</v>
      </c>
      <c r="J18" s="11">
        <f>SUM(J11:J17)</f>
        <v>176292</v>
      </c>
      <c r="K18" s="11">
        <f t="shared" si="2"/>
        <v>275203</v>
      </c>
      <c r="L18" s="11">
        <f t="shared" si="2"/>
        <v>258863</v>
      </c>
      <c r="M18" s="10">
        <f t="shared" si="1"/>
        <v>534066</v>
      </c>
    </row>
    <row r="19" spans="1:13" x14ac:dyDescent="0.2">
      <c r="A19" s="52" t="s">
        <v>2</v>
      </c>
      <c r="B19" s="7" t="s">
        <v>36</v>
      </c>
      <c r="C19" s="8">
        <v>2843</v>
      </c>
      <c r="D19" s="8">
        <v>624</v>
      </c>
      <c r="E19" s="8">
        <v>18439</v>
      </c>
      <c r="F19" s="8">
        <v>126</v>
      </c>
      <c r="G19" s="8">
        <v>4182</v>
      </c>
      <c r="H19" s="8">
        <v>725</v>
      </c>
      <c r="I19" s="8">
        <v>8205</v>
      </c>
      <c r="J19" s="8">
        <v>9991</v>
      </c>
      <c r="K19" s="9">
        <f>C19+E19+G19+I19</f>
        <v>33669</v>
      </c>
      <c r="L19" s="9">
        <f>D19+F19+H19+J19</f>
        <v>11466</v>
      </c>
      <c r="M19" s="10">
        <f t="shared" si="1"/>
        <v>45135</v>
      </c>
    </row>
    <row r="20" spans="1:13" x14ac:dyDescent="0.2">
      <c r="A20" s="52"/>
      <c r="B20" s="7" t="s">
        <v>37</v>
      </c>
      <c r="C20" s="8">
        <v>9</v>
      </c>
      <c r="D20" s="8">
        <v>190</v>
      </c>
      <c r="E20" s="8">
        <v>426</v>
      </c>
      <c r="F20" s="8">
        <v>146</v>
      </c>
      <c r="G20" s="8">
        <v>45</v>
      </c>
      <c r="H20" s="8">
        <v>19</v>
      </c>
      <c r="I20" s="8">
        <v>245</v>
      </c>
      <c r="J20" s="8">
        <v>1722</v>
      </c>
      <c r="K20" s="9">
        <f t="shared" ref="K20:L33" si="3">C20+E20+G20+I20</f>
        <v>725</v>
      </c>
      <c r="L20" s="9">
        <f t="shared" si="3"/>
        <v>2077</v>
      </c>
      <c r="M20" s="10">
        <f t="shared" si="1"/>
        <v>2802</v>
      </c>
    </row>
    <row r="21" spans="1:13" x14ac:dyDescent="0.2">
      <c r="A21" s="52"/>
      <c r="B21" s="7" t="s">
        <v>38</v>
      </c>
      <c r="C21" s="8">
        <v>14</v>
      </c>
      <c r="D21" s="8">
        <v>0</v>
      </c>
      <c r="E21" s="8">
        <v>3</v>
      </c>
      <c r="F21" s="8">
        <v>0</v>
      </c>
      <c r="G21" s="8">
        <v>5</v>
      </c>
      <c r="H21" s="8">
        <v>0</v>
      </c>
      <c r="I21" s="8">
        <v>0</v>
      </c>
      <c r="J21" s="8">
        <v>7</v>
      </c>
      <c r="K21" s="9">
        <f t="shared" si="3"/>
        <v>22</v>
      </c>
      <c r="L21" s="9">
        <f t="shared" si="3"/>
        <v>7</v>
      </c>
      <c r="M21" s="10">
        <f t="shared" si="1"/>
        <v>29</v>
      </c>
    </row>
    <row r="22" spans="1:13" x14ac:dyDescent="0.2">
      <c r="A22" s="52"/>
      <c r="B22" s="7" t="s">
        <v>39</v>
      </c>
      <c r="C22" s="8">
        <v>24</v>
      </c>
      <c r="D22" s="8">
        <v>57</v>
      </c>
      <c r="E22" s="8">
        <v>4668</v>
      </c>
      <c r="F22" s="8">
        <v>36</v>
      </c>
      <c r="G22" s="8">
        <v>5</v>
      </c>
      <c r="H22" s="8">
        <v>22</v>
      </c>
      <c r="I22" s="8">
        <v>952</v>
      </c>
      <c r="J22" s="8">
        <v>726</v>
      </c>
      <c r="K22" s="9">
        <f t="shared" si="3"/>
        <v>5649</v>
      </c>
      <c r="L22" s="9">
        <f t="shared" si="3"/>
        <v>841</v>
      </c>
      <c r="M22" s="10">
        <f t="shared" si="1"/>
        <v>6490</v>
      </c>
    </row>
    <row r="23" spans="1:13" x14ac:dyDescent="0.2">
      <c r="A23" s="52"/>
      <c r="B23" s="7" t="s">
        <v>40</v>
      </c>
      <c r="C23" s="8">
        <v>0</v>
      </c>
      <c r="D23" s="8">
        <v>0</v>
      </c>
      <c r="E23" s="8">
        <v>48</v>
      </c>
      <c r="F23" s="8">
        <v>0</v>
      </c>
      <c r="G23" s="8">
        <v>0</v>
      </c>
      <c r="H23" s="8">
        <v>1</v>
      </c>
      <c r="I23" s="8">
        <v>0</v>
      </c>
      <c r="J23" s="8">
        <v>75</v>
      </c>
      <c r="K23" s="9">
        <f t="shared" si="3"/>
        <v>48</v>
      </c>
      <c r="L23" s="9">
        <f t="shared" si="3"/>
        <v>76</v>
      </c>
      <c r="M23" s="10">
        <f t="shared" si="1"/>
        <v>124</v>
      </c>
    </row>
    <row r="24" spans="1:13" x14ac:dyDescent="0.2">
      <c r="A24" s="52"/>
      <c r="B24" s="7" t="s">
        <v>41</v>
      </c>
      <c r="C24" s="8">
        <v>6</v>
      </c>
      <c r="D24" s="8">
        <v>617</v>
      </c>
      <c r="E24" s="8">
        <v>584</v>
      </c>
      <c r="F24" s="8">
        <v>292</v>
      </c>
      <c r="G24" s="8">
        <v>15</v>
      </c>
      <c r="H24" s="8">
        <v>1939</v>
      </c>
      <c r="I24" s="8">
        <v>1316</v>
      </c>
      <c r="J24" s="8">
        <v>12293</v>
      </c>
      <c r="K24" s="9">
        <f t="shared" si="3"/>
        <v>1921</v>
      </c>
      <c r="L24" s="9">
        <f t="shared" si="3"/>
        <v>15141</v>
      </c>
      <c r="M24" s="10">
        <f t="shared" si="1"/>
        <v>17062</v>
      </c>
    </row>
    <row r="25" spans="1:13" x14ac:dyDescent="0.2">
      <c r="A25" s="52"/>
      <c r="B25" s="7" t="s">
        <v>42</v>
      </c>
      <c r="C25" s="8">
        <v>1</v>
      </c>
      <c r="D25" s="8">
        <v>10</v>
      </c>
      <c r="E25" s="8">
        <v>200</v>
      </c>
      <c r="F25" s="8">
        <v>13</v>
      </c>
      <c r="G25" s="8">
        <v>5</v>
      </c>
      <c r="H25" s="8">
        <v>21</v>
      </c>
      <c r="I25" s="8">
        <v>85</v>
      </c>
      <c r="J25" s="8">
        <v>234</v>
      </c>
      <c r="K25" s="9">
        <f t="shared" si="3"/>
        <v>291</v>
      </c>
      <c r="L25" s="9">
        <f t="shared" si="3"/>
        <v>278</v>
      </c>
      <c r="M25" s="10">
        <f t="shared" si="1"/>
        <v>569</v>
      </c>
    </row>
    <row r="26" spans="1:13" x14ac:dyDescent="0.2">
      <c r="A26" s="51" t="s">
        <v>44</v>
      </c>
      <c r="B26" s="51"/>
      <c r="C26" s="11">
        <f t="shared" ref="C26:J26" si="4">SUM(C19:C25)</f>
        <v>2897</v>
      </c>
      <c r="D26" s="11">
        <f t="shared" si="4"/>
        <v>1498</v>
      </c>
      <c r="E26" s="11">
        <f t="shared" si="4"/>
        <v>24368</v>
      </c>
      <c r="F26" s="11">
        <f t="shared" si="4"/>
        <v>613</v>
      </c>
      <c r="G26" s="11">
        <f t="shared" si="4"/>
        <v>4257</v>
      </c>
      <c r="H26" s="11">
        <f t="shared" si="4"/>
        <v>2727</v>
      </c>
      <c r="I26" s="11">
        <f t="shared" si="4"/>
        <v>10803</v>
      </c>
      <c r="J26" s="11">
        <f t="shared" si="4"/>
        <v>25048</v>
      </c>
      <c r="K26" s="10">
        <f t="shared" si="3"/>
        <v>42325</v>
      </c>
      <c r="L26" s="10">
        <f t="shared" si="3"/>
        <v>29886</v>
      </c>
      <c r="M26" s="10">
        <f t="shared" si="1"/>
        <v>72211</v>
      </c>
    </row>
    <row r="27" spans="1:13" x14ac:dyDescent="0.2">
      <c r="A27" s="52" t="s">
        <v>3</v>
      </c>
      <c r="B27" s="7" t="s">
        <v>36</v>
      </c>
      <c r="C27" s="8">
        <v>4805</v>
      </c>
      <c r="D27" s="8">
        <v>2297</v>
      </c>
      <c r="E27" s="8">
        <v>521</v>
      </c>
      <c r="F27" s="8">
        <v>0</v>
      </c>
      <c r="G27" s="8">
        <v>15004</v>
      </c>
      <c r="H27" s="8">
        <v>2952</v>
      </c>
      <c r="I27" s="8">
        <v>12647</v>
      </c>
      <c r="J27" s="8">
        <v>13223</v>
      </c>
      <c r="K27" s="12">
        <f t="shared" si="3"/>
        <v>32977</v>
      </c>
      <c r="L27" s="12">
        <f>D27+F27+H27+J27</f>
        <v>18472</v>
      </c>
      <c r="M27" s="10">
        <f t="shared" si="1"/>
        <v>51449</v>
      </c>
    </row>
    <row r="28" spans="1:13" x14ac:dyDescent="0.2">
      <c r="A28" s="52"/>
      <c r="B28" s="7" t="s">
        <v>37</v>
      </c>
      <c r="C28" s="8">
        <v>32</v>
      </c>
      <c r="D28" s="8">
        <v>269</v>
      </c>
      <c r="E28" s="8">
        <v>3</v>
      </c>
      <c r="F28" s="8">
        <v>0</v>
      </c>
      <c r="G28" s="8">
        <v>104</v>
      </c>
      <c r="H28" s="8">
        <v>3252</v>
      </c>
      <c r="I28" s="8">
        <v>1660</v>
      </c>
      <c r="J28" s="8">
        <v>2655</v>
      </c>
      <c r="K28" s="12">
        <f t="shared" si="3"/>
        <v>1799</v>
      </c>
      <c r="L28" s="12">
        <f t="shared" si="3"/>
        <v>6176</v>
      </c>
      <c r="M28" s="10">
        <f t="shared" si="1"/>
        <v>7975</v>
      </c>
    </row>
    <row r="29" spans="1:13" x14ac:dyDescent="0.2">
      <c r="A29" s="52"/>
      <c r="B29" s="7" t="s">
        <v>38</v>
      </c>
      <c r="C29" s="8">
        <v>0</v>
      </c>
      <c r="D29" s="8">
        <v>39</v>
      </c>
      <c r="E29" s="8">
        <v>0</v>
      </c>
      <c r="F29" s="8">
        <v>0</v>
      </c>
      <c r="G29" s="8">
        <v>275</v>
      </c>
      <c r="H29" s="8">
        <v>15</v>
      </c>
      <c r="I29" s="8">
        <v>3959</v>
      </c>
      <c r="J29" s="8">
        <v>84</v>
      </c>
      <c r="K29" s="12">
        <f t="shared" si="3"/>
        <v>4234</v>
      </c>
      <c r="L29" s="12">
        <f t="shared" si="3"/>
        <v>138</v>
      </c>
      <c r="M29" s="10">
        <f t="shared" si="1"/>
        <v>4372</v>
      </c>
    </row>
    <row r="30" spans="1:13" x14ac:dyDescent="0.2">
      <c r="A30" s="52"/>
      <c r="B30" s="7" t="s">
        <v>39</v>
      </c>
      <c r="C30" s="8">
        <v>138</v>
      </c>
      <c r="D30" s="8">
        <v>115</v>
      </c>
      <c r="E30" s="8">
        <v>8</v>
      </c>
      <c r="F30" s="8">
        <v>0</v>
      </c>
      <c r="G30" s="8">
        <v>291</v>
      </c>
      <c r="H30" s="8">
        <v>180</v>
      </c>
      <c r="I30" s="8">
        <v>538</v>
      </c>
      <c r="J30" s="8">
        <v>475</v>
      </c>
      <c r="K30" s="12">
        <f t="shared" si="3"/>
        <v>975</v>
      </c>
      <c r="L30" s="12">
        <f t="shared" si="3"/>
        <v>770</v>
      </c>
      <c r="M30" s="10">
        <f t="shared" si="1"/>
        <v>1745</v>
      </c>
    </row>
    <row r="31" spans="1:13" x14ac:dyDescent="0.2">
      <c r="A31" s="52"/>
      <c r="B31" s="7" t="s">
        <v>40</v>
      </c>
      <c r="C31" s="8">
        <v>20</v>
      </c>
      <c r="D31" s="8">
        <v>11</v>
      </c>
      <c r="E31" s="8">
        <v>0</v>
      </c>
      <c r="F31" s="8">
        <v>0</v>
      </c>
      <c r="G31" s="8">
        <v>116</v>
      </c>
      <c r="H31" s="8">
        <v>3</v>
      </c>
      <c r="I31" s="8">
        <v>788</v>
      </c>
      <c r="J31" s="8">
        <v>1293</v>
      </c>
      <c r="K31" s="12">
        <f t="shared" si="3"/>
        <v>924</v>
      </c>
      <c r="L31" s="12">
        <f t="shared" si="3"/>
        <v>1307</v>
      </c>
      <c r="M31" s="10">
        <f t="shared" si="1"/>
        <v>2231</v>
      </c>
    </row>
    <row r="32" spans="1:13" x14ac:dyDescent="0.2">
      <c r="A32" s="52"/>
      <c r="B32" s="7" t="s">
        <v>41</v>
      </c>
      <c r="C32" s="8">
        <v>22</v>
      </c>
      <c r="D32" s="8">
        <v>2158</v>
      </c>
      <c r="E32" s="8">
        <v>7</v>
      </c>
      <c r="F32" s="8">
        <v>0</v>
      </c>
      <c r="G32" s="8">
        <v>474</v>
      </c>
      <c r="H32" s="8">
        <v>3415</v>
      </c>
      <c r="I32" s="8">
        <v>3834</v>
      </c>
      <c r="J32" s="8">
        <v>22921</v>
      </c>
      <c r="K32" s="12">
        <f t="shared" si="3"/>
        <v>4337</v>
      </c>
      <c r="L32" s="12">
        <f t="shared" si="3"/>
        <v>28494</v>
      </c>
      <c r="M32" s="10">
        <f t="shared" si="1"/>
        <v>32831</v>
      </c>
    </row>
    <row r="33" spans="1:13" x14ac:dyDescent="0.2">
      <c r="A33" s="52"/>
      <c r="B33" s="7" t="s">
        <v>42</v>
      </c>
      <c r="C33" s="8">
        <v>5</v>
      </c>
      <c r="D33" s="8">
        <v>76</v>
      </c>
      <c r="E33" s="8">
        <v>3</v>
      </c>
      <c r="F33" s="8">
        <v>0</v>
      </c>
      <c r="G33" s="8">
        <v>78</v>
      </c>
      <c r="H33" s="8">
        <v>83</v>
      </c>
      <c r="I33" s="8">
        <v>139</v>
      </c>
      <c r="J33" s="8">
        <v>381</v>
      </c>
      <c r="K33" s="12">
        <f t="shared" si="3"/>
        <v>225</v>
      </c>
      <c r="L33" s="12">
        <f t="shared" si="3"/>
        <v>540</v>
      </c>
      <c r="M33" s="10">
        <f t="shared" si="1"/>
        <v>765</v>
      </c>
    </row>
    <row r="34" spans="1:13" x14ac:dyDescent="0.2">
      <c r="A34" s="51" t="s">
        <v>45</v>
      </c>
      <c r="B34" s="51"/>
      <c r="C34" s="11">
        <f>SUM(C27:C33)</f>
        <v>5022</v>
      </c>
      <c r="D34" s="11">
        <f>SUM(D27:D33)</f>
        <v>4965</v>
      </c>
      <c r="E34" s="11">
        <f>SUM(E27:E33)</f>
        <v>542</v>
      </c>
      <c r="F34" s="11">
        <f t="shared" ref="F34:L34" si="5">SUM(F27:F33)</f>
        <v>0</v>
      </c>
      <c r="G34" s="11">
        <f t="shared" si="5"/>
        <v>16342</v>
      </c>
      <c r="H34" s="11">
        <f t="shared" si="5"/>
        <v>9900</v>
      </c>
      <c r="I34" s="11">
        <f t="shared" si="5"/>
        <v>23565</v>
      </c>
      <c r="J34" s="11">
        <f t="shared" si="5"/>
        <v>41032</v>
      </c>
      <c r="K34" s="11">
        <f t="shared" si="5"/>
        <v>45471</v>
      </c>
      <c r="L34" s="11">
        <f t="shared" si="5"/>
        <v>55897</v>
      </c>
      <c r="M34" s="10">
        <f t="shared" si="1"/>
        <v>101368</v>
      </c>
    </row>
    <row r="35" spans="1:13" x14ac:dyDescent="0.2">
      <c r="A35" s="52" t="s">
        <v>46</v>
      </c>
      <c r="B35" s="7" t="s">
        <v>36</v>
      </c>
      <c r="C35" s="8">
        <f t="shared" ref="C35:L41" si="6">C11+C19+C27</f>
        <v>144328</v>
      </c>
      <c r="D35" s="8">
        <f t="shared" si="6"/>
        <v>33997</v>
      </c>
      <c r="E35" s="8">
        <f t="shared" si="6"/>
        <v>24425</v>
      </c>
      <c r="F35" s="8">
        <f>F11+F19+F27</f>
        <v>126</v>
      </c>
      <c r="G35" s="8">
        <f t="shared" si="6"/>
        <v>28060</v>
      </c>
      <c r="H35" s="8">
        <f t="shared" si="6"/>
        <v>7956</v>
      </c>
      <c r="I35" s="8">
        <f t="shared" si="6"/>
        <v>102230</v>
      </c>
      <c r="J35" s="8">
        <f t="shared" si="6"/>
        <v>105695</v>
      </c>
      <c r="K35" s="8">
        <f t="shared" ref="K35:K41" si="7">C35+E35+G35+I35</f>
        <v>299043</v>
      </c>
      <c r="L35" s="8">
        <f t="shared" si="6"/>
        <v>147774</v>
      </c>
      <c r="M35" s="11">
        <f>K35+L35</f>
        <v>446817</v>
      </c>
    </row>
    <row r="36" spans="1:13" x14ac:dyDescent="0.2">
      <c r="A36" s="52"/>
      <c r="B36" s="7" t="s">
        <v>37</v>
      </c>
      <c r="C36" s="8">
        <f t="shared" si="6"/>
        <v>1322</v>
      </c>
      <c r="D36" s="8">
        <f t="shared" si="6"/>
        <v>10796</v>
      </c>
      <c r="E36" s="8">
        <f t="shared" si="6"/>
        <v>432</v>
      </c>
      <c r="F36" s="8">
        <f t="shared" si="6"/>
        <v>146</v>
      </c>
      <c r="G36" s="8">
        <f t="shared" si="6"/>
        <v>164</v>
      </c>
      <c r="H36" s="8">
        <f t="shared" si="6"/>
        <v>5741</v>
      </c>
      <c r="I36" s="8">
        <f t="shared" si="6"/>
        <v>6221</v>
      </c>
      <c r="J36" s="8">
        <f t="shared" si="6"/>
        <v>15957</v>
      </c>
      <c r="K36" s="8">
        <f t="shared" si="7"/>
        <v>8139</v>
      </c>
      <c r="L36" s="8">
        <f t="shared" si="6"/>
        <v>32640</v>
      </c>
      <c r="M36" s="11">
        <f t="shared" ref="M36:M42" si="8">K36+L36</f>
        <v>40779</v>
      </c>
    </row>
    <row r="37" spans="1:13" x14ac:dyDescent="0.2">
      <c r="A37" s="52"/>
      <c r="B37" s="7" t="s">
        <v>38</v>
      </c>
      <c r="C37" s="8">
        <f t="shared" si="6"/>
        <v>426</v>
      </c>
      <c r="D37" s="8">
        <f t="shared" si="6"/>
        <v>176</v>
      </c>
      <c r="E37" s="8">
        <f t="shared" si="6"/>
        <v>3</v>
      </c>
      <c r="F37" s="8">
        <f t="shared" si="6"/>
        <v>0</v>
      </c>
      <c r="G37" s="8">
        <f t="shared" si="6"/>
        <v>280</v>
      </c>
      <c r="H37" s="8">
        <f t="shared" si="6"/>
        <v>24</v>
      </c>
      <c r="I37" s="8">
        <f t="shared" si="6"/>
        <v>4364</v>
      </c>
      <c r="J37" s="8">
        <f t="shared" si="6"/>
        <v>697</v>
      </c>
      <c r="K37" s="8">
        <f t="shared" si="7"/>
        <v>5073</v>
      </c>
      <c r="L37" s="8">
        <f t="shared" si="6"/>
        <v>897</v>
      </c>
      <c r="M37" s="11">
        <f t="shared" si="8"/>
        <v>5970</v>
      </c>
    </row>
    <row r="38" spans="1:13" x14ac:dyDescent="0.2">
      <c r="A38" s="52"/>
      <c r="B38" s="7" t="s">
        <v>39</v>
      </c>
      <c r="C38" s="8">
        <f t="shared" si="6"/>
        <v>12272</v>
      </c>
      <c r="D38" s="8">
        <f t="shared" si="6"/>
        <v>520</v>
      </c>
      <c r="E38" s="8">
        <f t="shared" si="6"/>
        <v>4691</v>
      </c>
      <c r="F38" s="8">
        <f t="shared" si="6"/>
        <v>36</v>
      </c>
      <c r="G38" s="8">
        <f t="shared" si="6"/>
        <v>336</v>
      </c>
      <c r="H38" s="8">
        <f t="shared" si="6"/>
        <v>252</v>
      </c>
      <c r="I38" s="8">
        <f t="shared" si="6"/>
        <v>2567</v>
      </c>
      <c r="J38" s="8">
        <f t="shared" si="6"/>
        <v>2792</v>
      </c>
      <c r="K38" s="8">
        <f t="shared" si="7"/>
        <v>19866</v>
      </c>
      <c r="L38" s="8">
        <f t="shared" si="6"/>
        <v>3600</v>
      </c>
      <c r="M38" s="11">
        <f t="shared" si="8"/>
        <v>23466</v>
      </c>
    </row>
    <row r="39" spans="1:13" x14ac:dyDescent="0.2">
      <c r="A39" s="52"/>
      <c r="B39" s="7" t="s">
        <v>40</v>
      </c>
      <c r="C39" s="8">
        <f t="shared" si="6"/>
        <v>345</v>
      </c>
      <c r="D39" s="8">
        <f t="shared" si="6"/>
        <v>32</v>
      </c>
      <c r="E39" s="8">
        <f t="shared" si="6"/>
        <v>48</v>
      </c>
      <c r="F39" s="8">
        <f t="shared" si="6"/>
        <v>0</v>
      </c>
      <c r="G39" s="8">
        <f t="shared" si="6"/>
        <v>120</v>
      </c>
      <c r="H39" s="8">
        <f t="shared" si="6"/>
        <v>4</v>
      </c>
      <c r="I39" s="8">
        <f t="shared" si="6"/>
        <v>1354</v>
      </c>
      <c r="J39" s="8">
        <f t="shared" si="6"/>
        <v>3773</v>
      </c>
      <c r="K39" s="8">
        <f t="shared" si="7"/>
        <v>1867</v>
      </c>
      <c r="L39" s="8">
        <f t="shared" si="6"/>
        <v>3809</v>
      </c>
      <c r="M39" s="11">
        <f t="shared" si="8"/>
        <v>5676</v>
      </c>
    </row>
    <row r="40" spans="1:13" x14ac:dyDescent="0.2">
      <c r="A40" s="52"/>
      <c r="B40" s="7" t="s">
        <v>41</v>
      </c>
      <c r="C40" s="8">
        <f t="shared" si="6"/>
        <v>938</v>
      </c>
      <c r="D40" s="8">
        <f t="shared" si="6"/>
        <v>31877</v>
      </c>
      <c r="E40" s="8">
        <f t="shared" si="6"/>
        <v>591</v>
      </c>
      <c r="F40" s="8">
        <f t="shared" si="6"/>
        <v>292</v>
      </c>
      <c r="G40" s="8">
        <f t="shared" si="6"/>
        <v>510</v>
      </c>
      <c r="H40" s="8">
        <f t="shared" si="6"/>
        <v>9866</v>
      </c>
      <c r="I40" s="8">
        <f t="shared" si="6"/>
        <v>25920</v>
      </c>
      <c r="J40" s="8">
        <f t="shared" si="6"/>
        <v>112285</v>
      </c>
      <c r="K40" s="8">
        <f t="shared" si="7"/>
        <v>27959</v>
      </c>
      <c r="L40" s="8">
        <f t="shared" si="6"/>
        <v>154320</v>
      </c>
      <c r="M40" s="11">
        <f t="shared" si="8"/>
        <v>182279</v>
      </c>
    </row>
    <row r="41" spans="1:13" x14ac:dyDescent="0.2">
      <c r="A41" s="52"/>
      <c r="B41" s="7" t="s">
        <v>42</v>
      </c>
      <c r="C41" s="8">
        <f t="shared" si="6"/>
        <v>345</v>
      </c>
      <c r="D41" s="8">
        <f t="shared" si="6"/>
        <v>250</v>
      </c>
      <c r="E41" s="8">
        <f t="shared" si="6"/>
        <v>204</v>
      </c>
      <c r="F41" s="8">
        <f t="shared" si="6"/>
        <v>13</v>
      </c>
      <c r="G41" s="8">
        <f t="shared" si="6"/>
        <v>85</v>
      </c>
      <c r="H41" s="8">
        <f t="shared" si="6"/>
        <v>170</v>
      </c>
      <c r="I41" s="8">
        <f t="shared" si="6"/>
        <v>418</v>
      </c>
      <c r="J41" s="8">
        <f t="shared" si="6"/>
        <v>1173</v>
      </c>
      <c r="K41" s="8">
        <f t="shared" si="7"/>
        <v>1052</v>
      </c>
      <c r="L41" s="8">
        <f t="shared" si="6"/>
        <v>1606</v>
      </c>
      <c r="M41" s="11">
        <f t="shared" si="8"/>
        <v>2658</v>
      </c>
    </row>
    <row r="42" spans="1:13" x14ac:dyDescent="0.2">
      <c r="A42" s="51" t="s">
        <v>47</v>
      </c>
      <c r="B42" s="51"/>
      <c r="C42" s="11">
        <f>SUM(C35:C41)</f>
        <v>159976</v>
      </c>
      <c r="D42" s="11">
        <f t="shared" ref="D42:L42" si="9">SUM(D35:D41)</f>
        <v>77648</v>
      </c>
      <c r="E42" s="11">
        <f t="shared" si="9"/>
        <v>30394</v>
      </c>
      <c r="F42" s="11">
        <f t="shared" si="9"/>
        <v>613</v>
      </c>
      <c r="G42" s="11">
        <f t="shared" si="9"/>
        <v>29555</v>
      </c>
      <c r="H42" s="11">
        <f t="shared" si="9"/>
        <v>24013</v>
      </c>
      <c r="I42" s="11">
        <f t="shared" si="9"/>
        <v>143074</v>
      </c>
      <c r="J42" s="11">
        <f t="shared" si="9"/>
        <v>242372</v>
      </c>
      <c r="K42" s="11">
        <f t="shared" si="9"/>
        <v>362999</v>
      </c>
      <c r="L42" s="11">
        <f t="shared" si="9"/>
        <v>344646</v>
      </c>
      <c r="M42" s="11">
        <f t="shared" si="8"/>
        <v>707645</v>
      </c>
    </row>
  </sheetData>
  <mergeCells count="21">
    <mergeCell ref="A34:B34"/>
    <mergeCell ref="A35:A41"/>
    <mergeCell ref="A42:B42"/>
    <mergeCell ref="A11:A17"/>
    <mergeCell ref="A18:B18"/>
    <mergeCell ref="A19:A25"/>
    <mergeCell ref="A26:B26"/>
    <mergeCell ref="A27:A33"/>
    <mergeCell ref="A5:B6"/>
    <mergeCell ref="C5:M5"/>
    <mergeCell ref="C6:M6"/>
    <mergeCell ref="A7:B8"/>
    <mergeCell ref="C7:M7"/>
    <mergeCell ref="C8:H8"/>
    <mergeCell ref="I8:J9"/>
    <mergeCell ref="K8:M9"/>
    <mergeCell ref="A9:A10"/>
    <mergeCell ref="B9:B10"/>
    <mergeCell ref="C9:D9"/>
    <mergeCell ref="E9:F9"/>
    <mergeCell ref="G9:H9"/>
  </mergeCells>
  <phoneticPr fontId="0" type="noConversion"/>
  <pageMargins left="0.74803149606299213" right="0.74803149606299213" top="0.98425196850393704" bottom="0.98425196850393704" header="0" footer="0"/>
  <pageSetup paperSize="9"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M56"/>
  <sheetViews>
    <sheetView topLeftCell="A19" zoomScaleNormal="100" workbookViewId="0"/>
  </sheetViews>
  <sheetFormatPr baseColWidth="10" defaultColWidth="9.140625" defaultRowHeight="12.75" x14ac:dyDescent="0.2"/>
  <cols>
    <col min="1" max="1" width="21.7109375" bestFit="1" customWidth="1"/>
    <col min="2" max="2" width="9.5703125" bestFit="1" customWidth="1"/>
    <col min="3" max="3" width="11.85546875" bestFit="1" customWidth="1"/>
    <col min="4" max="4" width="9.5703125" bestFit="1" customWidth="1"/>
    <col min="5" max="5" width="8.28515625" bestFit="1" customWidth="1"/>
    <col min="6" max="6" width="11.85546875" bestFit="1" customWidth="1"/>
    <col min="7" max="7" width="9.140625" bestFit="1" customWidth="1"/>
    <col min="8" max="8" width="8.28515625" bestFit="1" customWidth="1"/>
    <col min="9" max="9" width="11.85546875" bestFit="1" customWidth="1"/>
    <col min="10" max="11" width="9.5703125" bestFit="1" customWidth="1"/>
    <col min="12" max="12" width="11.85546875" bestFit="1" customWidth="1"/>
    <col min="13" max="13" width="9.5703125" bestFit="1" customWidth="1"/>
  </cols>
  <sheetData>
    <row r="1" spans="1:13" s="4" customFormat="1" x14ac:dyDescent="0.2"/>
    <row r="2" spans="1:13" s="4" customFormat="1" x14ac:dyDescent="0.2"/>
    <row r="5" spans="1:13" ht="15.75" x14ac:dyDescent="0.25">
      <c r="A5" s="53" t="s">
        <v>116</v>
      </c>
      <c r="B5" s="55" t="s">
        <v>79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15.75" x14ac:dyDescent="0.25">
      <c r="A6" s="54"/>
      <c r="B6" s="56" t="s">
        <v>80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 ht="18" x14ac:dyDescent="0.2">
      <c r="A7" s="57" t="s">
        <v>0</v>
      </c>
      <c r="B7" s="60" t="s">
        <v>1</v>
      </c>
      <c r="C7" s="61"/>
      <c r="D7" s="62"/>
      <c r="E7" s="60" t="s">
        <v>2</v>
      </c>
      <c r="F7" s="61"/>
      <c r="G7" s="62"/>
      <c r="H7" s="60" t="s">
        <v>3</v>
      </c>
      <c r="I7" s="61"/>
      <c r="J7" s="62"/>
      <c r="K7" s="60" t="s">
        <v>4</v>
      </c>
      <c r="L7" s="61"/>
      <c r="M7" s="62"/>
    </row>
    <row r="8" spans="1:13" x14ac:dyDescent="0.2">
      <c r="A8" s="58"/>
      <c r="B8" s="63" t="s">
        <v>5</v>
      </c>
      <c r="C8" s="64"/>
      <c r="D8" s="57" t="s">
        <v>6</v>
      </c>
      <c r="E8" s="63" t="s">
        <v>5</v>
      </c>
      <c r="F8" s="64"/>
      <c r="G8" s="57" t="s">
        <v>6</v>
      </c>
      <c r="H8" s="63" t="s">
        <v>5</v>
      </c>
      <c r="I8" s="64"/>
      <c r="J8" s="57" t="s">
        <v>6</v>
      </c>
      <c r="K8" s="63" t="s">
        <v>5</v>
      </c>
      <c r="L8" s="64"/>
      <c r="M8" s="57" t="s">
        <v>6</v>
      </c>
    </row>
    <row r="9" spans="1:13" x14ac:dyDescent="0.2">
      <c r="A9" s="59"/>
      <c r="B9" s="29" t="s">
        <v>7</v>
      </c>
      <c r="C9" s="29" t="s">
        <v>8</v>
      </c>
      <c r="D9" s="59"/>
      <c r="E9" s="29" t="s">
        <v>7</v>
      </c>
      <c r="F9" s="29" t="s">
        <v>8</v>
      </c>
      <c r="G9" s="59"/>
      <c r="H9" s="29" t="s">
        <v>7</v>
      </c>
      <c r="I9" s="29" t="s">
        <v>9</v>
      </c>
      <c r="J9" s="59"/>
      <c r="K9" s="29" t="s">
        <v>7</v>
      </c>
      <c r="L9" s="29" t="s">
        <v>9</v>
      </c>
      <c r="M9" s="59"/>
    </row>
    <row r="10" spans="1:13" x14ac:dyDescent="0.2">
      <c r="A10" s="13" t="s">
        <v>10</v>
      </c>
      <c r="B10" s="9">
        <v>152057</v>
      </c>
      <c r="C10" s="9">
        <v>71185</v>
      </c>
      <c r="D10" s="10">
        <f>B10+C10</f>
        <v>223242</v>
      </c>
      <c r="E10" s="9">
        <v>2897</v>
      </c>
      <c r="F10" s="9">
        <v>1498</v>
      </c>
      <c r="G10" s="10">
        <f>E10+F10</f>
        <v>4395</v>
      </c>
      <c r="H10" s="9">
        <v>5022</v>
      </c>
      <c r="I10" s="9">
        <v>4965</v>
      </c>
      <c r="J10" s="10">
        <f>H10+I10</f>
        <v>9987</v>
      </c>
      <c r="K10" s="9">
        <f>B10+E10+H10</f>
        <v>159976</v>
      </c>
      <c r="L10" s="9">
        <f>C10+F10+I10</f>
        <v>77648</v>
      </c>
      <c r="M10" s="10">
        <f>K10+L10</f>
        <v>237624</v>
      </c>
    </row>
    <row r="11" spans="1:13" x14ac:dyDescent="0.2">
      <c r="A11" s="13" t="s">
        <v>11</v>
      </c>
      <c r="B11" s="9">
        <v>5484</v>
      </c>
      <c r="C11" s="9"/>
      <c r="D11" s="10">
        <f t="shared" ref="D11:D24" si="0">B11+C11</f>
        <v>5484</v>
      </c>
      <c r="E11" s="9">
        <v>24368</v>
      </c>
      <c r="F11" s="9">
        <v>613</v>
      </c>
      <c r="G11" s="10">
        <f t="shared" ref="G11:G12" si="1">E11+F11</f>
        <v>24981</v>
      </c>
      <c r="H11" s="9">
        <v>542</v>
      </c>
      <c r="I11" s="9">
        <v>0</v>
      </c>
      <c r="J11" s="10">
        <f t="shared" ref="J11:J12" si="2">H11+I11</f>
        <v>542</v>
      </c>
      <c r="K11" s="9">
        <f t="shared" ref="K11:L56" si="3">B11+E11+H11</f>
        <v>30394</v>
      </c>
      <c r="L11" s="9">
        <f t="shared" si="3"/>
        <v>613</v>
      </c>
      <c r="M11" s="10">
        <f t="shared" ref="M11:M56" si="4">K11+L11</f>
        <v>31007</v>
      </c>
    </row>
    <row r="12" spans="1:13" x14ac:dyDescent="0.2">
      <c r="A12" s="13" t="s">
        <v>12</v>
      </c>
      <c r="B12" s="9">
        <v>8956</v>
      </c>
      <c r="C12" s="9">
        <v>11386</v>
      </c>
      <c r="D12" s="10">
        <f t="shared" si="0"/>
        <v>20342</v>
      </c>
      <c r="E12" s="9">
        <v>4257</v>
      </c>
      <c r="F12" s="9">
        <v>2727</v>
      </c>
      <c r="G12" s="10">
        <f t="shared" si="1"/>
        <v>6984</v>
      </c>
      <c r="H12" s="9">
        <v>16342</v>
      </c>
      <c r="I12" s="9">
        <v>9900</v>
      </c>
      <c r="J12" s="10">
        <f t="shared" si="2"/>
        <v>26242</v>
      </c>
      <c r="K12" s="9">
        <f t="shared" si="3"/>
        <v>29555</v>
      </c>
      <c r="L12" s="9">
        <f t="shared" si="3"/>
        <v>24013</v>
      </c>
      <c r="M12" s="10">
        <f t="shared" si="4"/>
        <v>53568</v>
      </c>
    </row>
    <row r="13" spans="1:13" x14ac:dyDescent="0.2">
      <c r="A13" s="14" t="s">
        <v>13</v>
      </c>
      <c r="B13" s="10">
        <f>SUM(B10:B12)</f>
        <v>166497</v>
      </c>
      <c r="C13" s="10">
        <f t="shared" ref="C13" si="5">SUM(C10:C12)</f>
        <v>82571</v>
      </c>
      <c r="D13" s="10">
        <f t="shared" si="0"/>
        <v>249068</v>
      </c>
      <c r="E13" s="10">
        <f>SUM(E10:E12)</f>
        <v>31522</v>
      </c>
      <c r="F13" s="10">
        <f t="shared" ref="F13:G13" si="6">SUM(F10:F12)</f>
        <v>4838</v>
      </c>
      <c r="G13" s="10">
        <f t="shared" si="6"/>
        <v>36360</v>
      </c>
      <c r="H13" s="10">
        <f>SUM(H10:H12)</f>
        <v>21906</v>
      </c>
      <c r="I13" s="10">
        <f t="shared" ref="I13:J13" si="7">SUM(I10:I12)</f>
        <v>14865</v>
      </c>
      <c r="J13" s="10">
        <f t="shared" si="7"/>
        <v>36771</v>
      </c>
      <c r="K13" s="10">
        <f t="shared" si="3"/>
        <v>219925</v>
      </c>
      <c r="L13" s="10">
        <f t="shared" si="3"/>
        <v>102274</v>
      </c>
      <c r="M13" s="10">
        <f t="shared" si="4"/>
        <v>322199</v>
      </c>
    </row>
    <row r="14" spans="1:13" x14ac:dyDescent="0.2">
      <c r="A14" s="15" t="s">
        <v>81</v>
      </c>
      <c r="B14" s="16">
        <v>0</v>
      </c>
      <c r="C14" s="16">
        <v>0</v>
      </c>
      <c r="D14" s="10">
        <f t="shared" si="0"/>
        <v>0</v>
      </c>
      <c r="E14" s="16">
        <v>72</v>
      </c>
      <c r="F14" s="16">
        <v>0</v>
      </c>
      <c r="G14" s="10">
        <f>E14+F14</f>
        <v>72</v>
      </c>
      <c r="H14" s="16">
        <v>14</v>
      </c>
      <c r="I14" s="16">
        <v>0</v>
      </c>
      <c r="J14" s="10">
        <f>H14+I14</f>
        <v>14</v>
      </c>
      <c r="K14" s="9">
        <f t="shared" si="3"/>
        <v>86</v>
      </c>
      <c r="L14" s="9">
        <f t="shared" si="3"/>
        <v>0</v>
      </c>
      <c r="M14" s="10">
        <f t="shared" si="4"/>
        <v>86</v>
      </c>
    </row>
    <row r="15" spans="1:13" x14ac:dyDescent="0.2">
      <c r="A15" s="15" t="s">
        <v>82</v>
      </c>
      <c r="B15" s="16">
        <v>1</v>
      </c>
      <c r="C15" s="16">
        <v>0</v>
      </c>
      <c r="D15" s="10">
        <f t="shared" si="0"/>
        <v>1</v>
      </c>
      <c r="E15" s="16">
        <v>0</v>
      </c>
      <c r="F15" s="16">
        <v>0</v>
      </c>
      <c r="G15" s="10">
        <f t="shared" ref="G15:G34" si="8">E15+F15</f>
        <v>0</v>
      </c>
      <c r="H15" s="16">
        <v>849</v>
      </c>
      <c r="I15" s="16">
        <v>0</v>
      </c>
      <c r="J15" s="10">
        <f t="shared" ref="J15:J35" si="9">H15+I15</f>
        <v>849</v>
      </c>
      <c r="K15" s="9">
        <f t="shared" si="3"/>
        <v>850</v>
      </c>
      <c r="L15" s="9">
        <f t="shared" si="3"/>
        <v>0</v>
      </c>
      <c r="M15" s="10">
        <f t="shared" si="4"/>
        <v>850</v>
      </c>
    </row>
    <row r="16" spans="1:13" x14ac:dyDescent="0.2">
      <c r="A16" s="15" t="s">
        <v>83</v>
      </c>
      <c r="B16" s="16">
        <v>88</v>
      </c>
      <c r="C16" s="16">
        <v>0</v>
      </c>
      <c r="D16" s="10">
        <f t="shared" si="0"/>
        <v>88</v>
      </c>
      <c r="E16" s="16">
        <v>0</v>
      </c>
      <c r="F16" s="16">
        <v>0</v>
      </c>
      <c r="G16" s="10">
        <f t="shared" si="8"/>
        <v>0</v>
      </c>
      <c r="H16" s="16">
        <v>0</v>
      </c>
      <c r="I16" s="16">
        <v>0</v>
      </c>
      <c r="J16" s="10">
        <f t="shared" si="9"/>
        <v>0</v>
      </c>
      <c r="K16" s="9">
        <f t="shared" si="3"/>
        <v>88</v>
      </c>
      <c r="L16" s="9">
        <f t="shared" si="3"/>
        <v>0</v>
      </c>
      <c r="M16" s="10">
        <f t="shared" si="4"/>
        <v>88</v>
      </c>
    </row>
    <row r="17" spans="1:13" x14ac:dyDescent="0.2">
      <c r="A17" s="15" t="s">
        <v>84</v>
      </c>
      <c r="B17" s="16">
        <v>913</v>
      </c>
      <c r="C17" s="16">
        <v>0</v>
      </c>
      <c r="D17" s="10">
        <f t="shared" si="0"/>
        <v>913</v>
      </c>
      <c r="E17" s="16">
        <v>0</v>
      </c>
      <c r="F17" s="16">
        <v>0</v>
      </c>
      <c r="G17" s="10">
        <f t="shared" si="8"/>
        <v>0</v>
      </c>
      <c r="H17" s="16">
        <v>0</v>
      </c>
      <c r="I17" s="16">
        <v>0</v>
      </c>
      <c r="J17" s="10">
        <f t="shared" si="9"/>
        <v>0</v>
      </c>
      <c r="K17" s="9">
        <f t="shared" si="3"/>
        <v>913</v>
      </c>
      <c r="L17" s="9">
        <f t="shared" si="3"/>
        <v>0</v>
      </c>
      <c r="M17" s="10">
        <f t="shared" si="4"/>
        <v>913</v>
      </c>
    </row>
    <row r="18" spans="1:13" x14ac:dyDescent="0.2">
      <c r="A18" s="15" t="s">
        <v>85</v>
      </c>
      <c r="B18" s="16">
        <v>25</v>
      </c>
      <c r="C18" s="16">
        <v>235</v>
      </c>
      <c r="D18" s="10">
        <f t="shared" si="0"/>
        <v>260</v>
      </c>
      <c r="E18" s="16">
        <v>0</v>
      </c>
      <c r="F18" s="16">
        <v>8</v>
      </c>
      <c r="G18" s="10">
        <f t="shared" si="8"/>
        <v>8</v>
      </c>
      <c r="H18" s="16">
        <v>149</v>
      </c>
      <c r="I18" s="16">
        <v>74</v>
      </c>
      <c r="J18" s="10">
        <f t="shared" si="9"/>
        <v>223</v>
      </c>
      <c r="K18" s="9">
        <f t="shared" si="3"/>
        <v>174</v>
      </c>
      <c r="L18" s="9">
        <f t="shared" si="3"/>
        <v>317</v>
      </c>
      <c r="M18" s="10">
        <f t="shared" si="4"/>
        <v>491</v>
      </c>
    </row>
    <row r="19" spans="1:13" x14ac:dyDescent="0.2">
      <c r="A19" s="17" t="s">
        <v>86</v>
      </c>
      <c r="B19" s="16">
        <v>4141</v>
      </c>
      <c r="C19" s="16">
        <v>1159</v>
      </c>
      <c r="D19" s="10">
        <f t="shared" si="0"/>
        <v>5300</v>
      </c>
      <c r="E19" s="16">
        <v>794</v>
      </c>
      <c r="F19" s="16">
        <v>31</v>
      </c>
      <c r="G19" s="10">
        <f t="shared" si="8"/>
        <v>825</v>
      </c>
      <c r="H19" s="16">
        <v>224</v>
      </c>
      <c r="I19" s="16">
        <v>594</v>
      </c>
      <c r="J19" s="10">
        <f t="shared" si="9"/>
        <v>818</v>
      </c>
      <c r="K19" s="9">
        <f t="shared" si="3"/>
        <v>5159</v>
      </c>
      <c r="L19" s="9">
        <f t="shared" si="3"/>
        <v>1784</v>
      </c>
      <c r="M19" s="10">
        <f t="shared" si="4"/>
        <v>6943</v>
      </c>
    </row>
    <row r="20" spans="1:13" x14ac:dyDescent="0.2">
      <c r="A20" s="17" t="s">
        <v>87</v>
      </c>
      <c r="B20" s="16">
        <v>2254</v>
      </c>
      <c r="C20" s="16">
        <v>2344</v>
      </c>
      <c r="D20" s="10">
        <f t="shared" si="0"/>
        <v>4598</v>
      </c>
      <c r="E20" s="16">
        <v>222</v>
      </c>
      <c r="F20" s="16">
        <v>1521</v>
      </c>
      <c r="G20" s="10">
        <f t="shared" si="8"/>
        <v>1743</v>
      </c>
      <c r="H20" s="16">
        <v>2000</v>
      </c>
      <c r="I20" s="16">
        <v>1882</v>
      </c>
      <c r="J20" s="10">
        <f t="shared" si="9"/>
        <v>3882</v>
      </c>
      <c r="K20" s="9">
        <f t="shared" si="3"/>
        <v>4476</v>
      </c>
      <c r="L20" s="9">
        <f t="shared" si="3"/>
        <v>5747</v>
      </c>
      <c r="M20" s="10">
        <f t="shared" si="4"/>
        <v>10223</v>
      </c>
    </row>
    <row r="21" spans="1:13" x14ac:dyDescent="0.2">
      <c r="A21" s="18" t="s">
        <v>14</v>
      </c>
      <c r="B21" s="9">
        <v>3779</v>
      </c>
      <c r="C21" s="9">
        <v>44772</v>
      </c>
      <c r="D21" s="10">
        <f t="shared" si="0"/>
        <v>48551</v>
      </c>
      <c r="E21" s="9">
        <v>440</v>
      </c>
      <c r="F21" s="9">
        <v>12469</v>
      </c>
      <c r="G21" s="10">
        <f>E21+F21</f>
        <v>12909</v>
      </c>
      <c r="H21" s="9">
        <v>843</v>
      </c>
      <c r="I21" s="9">
        <v>14593</v>
      </c>
      <c r="J21" s="10">
        <f t="shared" si="9"/>
        <v>15436</v>
      </c>
      <c r="K21" s="9">
        <f t="shared" si="3"/>
        <v>5062</v>
      </c>
      <c r="L21" s="9">
        <f t="shared" si="3"/>
        <v>71834</v>
      </c>
      <c r="M21" s="10">
        <f t="shared" si="4"/>
        <v>76896</v>
      </c>
    </row>
    <row r="22" spans="1:13" x14ac:dyDescent="0.2">
      <c r="A22" s="18" t="s">
        <v>15</v>
      </c>
      <c r="B22" s="9">
        <v>803</v>
      </c>
      <c r="C22" s="9">
        <v>29216</v>
      </c>
      <c r="D22" s="10">
        <f t="shared" si="0"/>
        <v>30019</v>
      </c>
      <c r="E22" s="9">
        <v>181</v>
      </c>
      <c r="F22" s="9">
        <v>3336</v>
      </c>
      <c r="G22" s="10">
        <f t="shared" si="8"/>
        <v>3517</v>
      </c>
      <c r="H22" s="9">
        <v>180</v>
      </c>
      <c r="I22" s="9">
        <v>3116</v>
      </c>
      <c r="J22" s="10">
        <f t="shared" si="9"/>
        <v>3296</v>
      </c>
      <c r="K22" s="9">
        <f t="shared" si="3"/>
        <v>1164</v>
      </c>
      <c r="L22" s="9">
        <f t="shared" si="3"/>
        <v>35668</v>
      </c>
      <c r="M22" s="10">
        <f t="shared" si="4"/>
        <v>36832</v>
      </c>
    </row>
    <row r="23" spans="1:13" x14ac:dyDescent="0.2">
      <c r="A23" s="18" t="s">
        <v>16</v>
      </c>
      <c r="B23" s="9">
        <v>34751</v>
      </c>
      <c r="C23" s="9">
        <v>20344</v>
      </c>
      <c r="D23" s="10">
        <f t="shared" si="0"/>
        <v>55095</v>
      </c>
      <c r="E23" s="9">
        <v>1208</v>
      </c>
      <c r="F23" s="9">
        <v>282</v>
      </c>
      <c r="G23" s="10">
        <f t="shared" si="8"/>
        <v>1490</v>
      </c>
      <c r="H23" s="9">
        <v>1614</v>
      </c>
      <c r="I23" s="9">
        <v>4441</v>
      </c>
      <c r="J23" s="10">
        <f t="shared" si="9"/>
        <v>6055</v>
      </c>
      <c r="K23" s="9">
        <f t="shared" si="3"/>
        <v>37573</v>
      </c>
      <c r="L23" s="9">
        <f t="shared" si="3"/>
        <v>25067</v>
      </c>
      <c r="M23" s="10">
        <f t="shared" si="4"/>
        <v>62640</v>
      </c>
    </row>
    <row r="24" spans="1:13" x14ac:dyDescent="0.2">
      <c r="A24" s="18" t="s">
        <v>17</v>
      </c>
      <c r="B24" s="9">
        <v>491</v>
      </c>
      <c r="C24" s="9">
        <v>0</v>
      </c>
      <c r="D24" s="10">
        <f t="shared" si="0"/>
        <v>491</v>
      </c>
      <c r="E24" s="9">
        <v>117</v>
      </c>
      <c r="F24" s="9">
        <v>4</v>
      </c>
      <c r="G24" s="10">
        <f t="shared" si="8"/>
        <v>121</v>
      </c>
      <c r="H24" s="9">
        <v>0</v>
      </c>
      <c r="I24" s="9">
        <v>0</v>
      </c>
      <c r="J24" s="10">
        <f t="shared" si="9"/>
        <v>0</v>
      </c>
      <c r="K24" s="9">
        <f t="shared" si="3"/>
        <v>608</v>
      </c>
      <c r="L24" s="9">
        <f t="shared" si="3"/>
        <v>4</v>
      </c>
      <c r="M24" s="10">
        <f t="shared" si="4"/>
        <v>612</v>
      </c>
    </row>
    <row r="25" spans="1:13" x14ac:dyDescent="0.2">
      <c r="A25" s="14" t="s">
        <v>88</v>
      </c>
      <c r="B25" s="10">
        <f>SUM(B21:B24)</f>
        <v>39824</v>
      </c>
      <c r="C25" s="10">
        <f t="shared" ref="C25:D25" si="10">SUM(C21:C24)</f>
        <v>94332</v>
      </c>
      <c r="D25" s="10">
        <f t="shared" si="10"/>
        <v>134156</v>
      </c>
      <c r="E25" s="10">
        <f>SUM(E21:E24)</f>
        <v>1946</v>
      </c>
      <c r="F25" s="10">
        <f>SUM(F21:F24)</f>
        <v>16091</v>
      </c>
      <c r="G25" s="10">
        <f t="shared" si="8"/>
        <v>18037</v>
      </c>
      <c r="H25" s="10">
        <f>SUM(H21:H24)</f>
        <v>2637</v>
      </c>
      <c r="I25" s="10">
        <f>SUM(I21:I24)</f>
        <v>22150</v>
      </c>
      <c r="J25" s="10">
        <f t="shared" si="9"/>
        <v>24787</v>
      </c>
      <c r="K25" s="10">
        <f t="shared" si="3"/>
        <v>44407</v>
      </c>
      <c r="L25" s="10">
        <f t="shared" si="3"/>
        <v>132573</v>
      </c>
      <c r="M25" s="10">
        <f t="shared" si="4"/>
        <v>176980</v>
      </c>
    </row>
    <row r="26" spans="1:13" x14ac:dyDescent="0.2">
      <c r="A26" s="17" t="s">
        <v>89</v>
      </c>
      <c r="B26" s="16">
        <v>203</v>
      </c>
      <c r="C26" s="16">
        <v>1154</v>
      </c>
      <c r="D26" s="10">
        <f>B26+C26</f>
        <v>1357</v>
      </c>
      <c r="E26" s="16">
        <v>39</v>
      </c>
      <c r="F26" s="16">
        <v>12</v>
      </c>
      <c r="G26" s="10">
        <f t="shared" si="8"/>
        <v>51</v>
      </c>
      <c r="H26" s="16">
        <v>91</v>
      </c>
      <c r="I26" s="16">
        <v>293</v>
      </c>
      <c r="J26" s="10">
        <f t="shared" si="9"/>
        <v>384</v>
      </c>
      <c r="K26" s="9">
        <f t="shared" si="3"/>
        <v>333</v>
      </c>
      <c r="L26" s="9">
        <f t="shared" si="3"/>
        <v>1459</v>
      </c>
      <c r="M26" s="10">
        <f t="shared" si="4"/>
        <v>1792</v>
      </c>
    </row>
    <row r="27" spans="1:13" x14ac:dyDescent="0.2">
      <c r="A27" s="17" t="s">
        <v>90</v>
      </c>
      <c r="B27" s="16">
        <v>54</v>
      </c>
      <c r="C27" s="16">
        <v>3217</v>
      </c>
      <c r="D27" s="10">
        <f t="shared" ref="D27:D34" si="11">B27+C27</f>
        <v>3271</v>
      </c>
      <c r="E27" s="16">
        <v>0</v>
      </c>
      <c r="F27" s="16">
        <v>0</v>
      </c>
      <c r="G27" s="10">
        <f t="shared" si="8"/>
        <v>0</v>
      </c>
      <c r="H27" s="16">
        <v>2071</v>
      </c>
      <c r="I27" s="16">
        <v>603</v>
      </c>
      <c r="J27" s="10">
        <f t="shared" si="9"/>
        <v>2674</v>
      </c>
      <c r="K27" s="9">
        <f t="shared" si="3"/>
        <v>2125</v>
      </c>
      <c r="L27" s="9">
        <f t="shared" si="3"/>
        <v>3820</v>
      </c>
      <c r="M27" s="10">
        <f t="shared" si="4"/>
        <v>5945</v>
      </c>
    </row>
    <row r="28" spans="1:13" x14ac:dyDescent="0.2">
      <c r="A28" s="17" t="s">
        <v>91</v>
      </c>
      <c r="B28" s="16">
        <v>201</v>
      </c>
      <c r="C28" s="16">
        <v>2412</v>
      </c>
      <c r="D28" s="10">
        <f t="shared" si="11"/>
        <v>2613</v>
      </c>
      <c r="E28" s="16">
        <v>0</v>
      </c>
      <c r="F28" s="16">
        <v>468</v>
      </c>
      <c r="G28" s="10">
        <f t="shared" si="8"/>
        <v>468</v>
      </c>
      <c r="H28" s="16">
        <v>28</v>
      </c>
      <c r="I28" s="16">
        <v>1478</v>
      </c>
      <c r="J28" s="10">
        <f t="shared" si="9"/>
        <v>1506</v>
      </c>
      <c r="K28" s="9">
        <f t="shared" si="3"/>
        <v>229</v>
      </c>
      <c r="L28" s="9">
        <f t="shared" si="3"/>
        <v>4358</v>
      </c>
      <c r="M28" s="10">
        <f t="shared" si="4"/>
        <v>4587</v>
      </c>
    </row>
    <row r="29" spans="1:13" x14ac:dyDescent="0.2">
      <c r="A29" s="17" t="s">
        <v>92</v>
      </c>
      <c r="B29" s="16">
        <v>455</v>
      </c>
      <c r="C29" s="16">
        <v>0</v>
      </c>
      <c r="D29" s="10">
        <f t="shared" si="11"/>
        <v>455</v>
      </c>
      <c r="E29" s="16">
        <v>0</v>
      </c>
      <c r="F29" s="16">
        <v>0</v>
      </c>
      <c r="G29" s="10">
        <f t="shared" si="8"/>
        <v>0</v>
      </c>
      <c r="H29" s="16">
        <v>40</v>
      </c>
      <c r="I29" s="16">
        <v>0</v>
      </c>
      <c r="J29" s="10">
        <f t="shared" si="9"/>
        <v>40</v>
      </c>
      <c r="K29" s="9">
        <f t="shared" si="3"/>
        <v>495</v>
      </c>
      <c r="L29" s="9">
        <f t="shared" si="3"/>
        <v>0</v>
      </c>
      <c r="M29" s="10">
        <f t="shared" si="4"/>
        <v>495</v>
      </c>
    </row>
    <row r="30" spans="1:13" x14ac:dyDescent="0.2">
      <c r="A30" s="17" t="s">
        <v>93</v>
      </c>
      <c r="B30" s="16">
        <v>1537</v>
      </c>
      <c r="C30" s="16">
        <v>0</v>
      </c>
      <c r="D30" s="10">
        <f t="shared" si="11"/>
        <v>1537</v>
      </c>
      <c r="E30" s="16">
        <v>418</v>
      </c>
      <c r="F30" s="16">
        <v>171</v>
      </c>
      <c r="G30" s="10">
        <f t="shared" si="8"/>
        <v>589</v>
      </c>
      <c r="H30" s="16">
        <v>535</v>
      </c>
      <c r="I30" s="16">
        <v>0</v>
      </c>
      <c r="J30" s="10">
        <f t="shared" si="9"/>
        <v>535</v>
      </c>
      <c r="K30" s="9">
        <f t="shared" si="3"/>
        <v>2490</v>
      </c>
      <c r="L30" s="9">
        <f t="shared" si="3"/>
        <v>171</v>
      </c>
      <c r="M30" s="10">
        <f t="shared" si="4"/>
        <v>2661</v>
      </c>
    </row>
    <row r="31" spans="1:13" x14ac:dyDescent="0.2">
      <c r="A31" s="17" t="s">
        <v>94</v>
      </c>
      <c r="B31" s="16">
        <v>1612</v>
      </c>
      <c r="C31" s="16">
        <v>1817</v>
      </c>
      <c r="D31" s="10">
        <f t="shared" si="11"/>
        <v>3429</v>
      </c>
      <c r="E31" s="16">
        <v>297</v>
      </c>
      <c r="F31" s="16">
        <v>1159</v>
      </c>
      <c r="G31" s="10">
        <f t="shared" si="8"/>
        <v>1456</v>
      </c>
      <c r="H31" s="16">
        <v>4013</v>
      </c>
      <c r="I31" s="16">
        <v>2386</v>
      </c>
      <c r="J31" s="10">
        <f t="shared" si="9"/>
        <v>6399</v>
      </c>
      <c r="K31" s="9">
        <f t="shared" si="3"/>
        <v>5922</v>
      </c>
      <c r="L31" s="9">
        <f t="shared" si="3"/>
        <v>5362</v>
      </c>
      <c r="M31" s="10">
        <f t="shared" si="4"/>
        <v>11284</v>
      </c>
    </row>
    <row r="32" spans="1:13" x14ac:dyDescent="0.2">
      <c r="A32" s="17" t="s">
        <v>95</v>
      </c>
      <c r="B32" s="16">
        <v>205</v>
      </c>
      <c r="C32" s="16">
        <v>568</v>
      </c>
      <c r="D32" s="10">
        <f t="shared" si="11"/>
        <v>773</v>
      </c>
      <c r="E32" s="16">
        <v>1</v>
      </c>
      <c r="F32" s="16">
        <v>0</v>
      </c>
      <c r="G32" s="10">
        <f t="shared" si="8"/>
        <v>1</v>
      </c>
      <c r="H32" s="16">
        <v>294</v>
      </c>
      <c r="I32" s="16">
        <v>807</v>
      </c>
      <c r="J32" s="10">
        <f t="shared" si="9"/>
        <v>1101</v>
      </c>
      <c r="K32" s="9">
        <f t="shared" si="3"/>
        <v>500</v>
      </c>
      <c r="L32" s="9">
        <f t="shared" si="3"/>
        <v>1375</v>
      </c>
      <c r="M32" s="10">
        <f t="shared" si="4"/>
        <v>1875</v>
      </c>
    </row>
    <row r="33" spans="1:13" x14ac:dyDescent="0.2">
      <c r="A33" s="17" t="s">
        <v>96</v>
      </c>
      <c r="B33" s="16">
        <v>723</v>
      </c>
      <c r="C33" s="16">
        <v>0</v>
      </c>
      <c r="D33" s="10">
        <f t="shared" si="11"/>
        <v>723</v>
      </c>
      <c r="E33" s="16">
        <v>0</v>
      </c>
      <c r="F33" s="16">
        <v>0</v>
      </c>
      <c r="G33" s="10">
        <f t="shared" si="8"/>
        <v>0</v>
      </c>
      <c r="H33" s="16">
        <v>749</v>
      </c>
      <c r="I33" s="16">
        <v>25</v>
      </c>
      <c r="J33" s="10">
        <f t="shared" si="9"/>
        <v>774</v>
      </c>
      <c r="K33" s="9">
        <f t="shared" si="3"/>
        <v>1472</v>
      </c>
      <c r="L33" s="9">
        <f t="shared" si="3"/>
        <v>25</v>
      </c>
      <c r="M33" s="10">
        <f t="shared" si="4"/>
        <v>1497</v>
      </c>
    </row>
    <row r="34" spans="1:13" x14ac:dyDescent="0.2">
      <c r="A34" s="17" t="s">
        <v>97</v>
      </c>
      <c r="B34" s="16">
        <v>3731</v>
      </c>
      <c r="C34" s="16">
        <v>49288</v>
      </c>
      <c r="D34" s="10">
        <f t="shared" si="11"/>
        <v>53019</v>
      </c>
      <c r="E34" s="16">
        <v>4911</v>
      </c>
      <c r="F34" s="16">
        <v>4950</v>
      </c>
      <c r="G34" s="10">
        <f t="shared" si="8"/>
        <v>9861</v>
      </c>
      <c r="H34" s="16">
        <v>451</v>
      </c>
      <c r="I34" s="16">
        <v>7866</v>
      </c>
      <c r="J34" s="10">
        <f t="shared" si="9"/>
        <v>8317</v>
      </c>
      <c r="K34" s="9">
        <f t="shared" si="3"/>
        <v>9093</v>
      </c>
      <c r="L34" s="9">
        <f t="shared" si="3"/>
        <v>62104</v>
      </c>
      <c r="M34" s="10">
        <f t="shared" si="4"/>
        <v>71197</v>
      </c>
    </row>
    <row r="35" spans="1:13" x14ac:dyDescent="0.2">
      <c r="A35" s="14" t="s">
        <v>18</v>
      </c>
      <c r="B35" s="10">
        <f>B13+B14+B15+B16+B17+B18+B19+B20+B25+B26+B27+B28+B29+B30+B31+B32+B33+B34</f>
        <v>222464</v>
      </c>
      <c r="C35" s="10">
        <f t="shared" ref="C35:D35" si="12">C13+C14+C15+C16+C17+C18+C19+C20+C25+C26+C27+C28+C29+C30+C31+C32+C33+C34</f>
        <v>239097</v>
      </c>
      <c r="D35" s="10">
        <f t="shared" si="12"/>
        <v>461561</v>
      </c>
      <c r="E35" s="10">
        <f>E13+E14+E15+E16+E17+E18+E19+E20+E25+E26+E27+E28+E29+E30+E31+E32+E33+E34</f>
        <v>40222</v>
      </c>
      <c r="F35" s="10">
        <f t="shared" ref="F35:G35" si="13">F13+F14+F15+F16+F17+F18+F19+F20+F25+F26+F27+F28+F29+F30+F31+F32+F33+F34</f>
        <v>29249</v>
      </c>
      <c r="G35" s="10">
        <f t="shared" si="13"/>
        <v>69471</v>
      </c>
      <c r="H35" s="10">
        <f>H13+H14+H15+H16+H17+H18+H19+H20+H25+H26+H27+H28+H29+H30+H31+H32+H33+H34</f>
        <v>36051</v>
      </c>
      <c r="I35" s="10">
        <f>I13+I14+I15+I16+I17+I18+I19+I20+I25+I26+I27+I28+I29+I30+I31+I32+I33+I34</f>
        <v>53023</v>
      </c>
      <c r="J35" s="10">
        <f t="shared" si="9"/>
        <v>89074</v>
      </c>
      <c r="K35" s="10">
        <f t="shared" si="3"/>
        <v>298737</v>
      </c>
      <c r="L35" s="10">
        <f t="shared" si="3"/>
        <v>321369</v>
      </c>
      <c r="M35" s="10">
        <f t="shared" si="4"/>
        <v>620106</v>
      </c>
    </row>
    <row r="36" spans="1:13" x14ac:dyDescent="0.2">
      <c r="A36" s="17" t="s">
        <v>117</v>
      </c>
      <c r="B36" s="16">
        <v>0</v>
      </c>
      <c r="C36" s="16">
        <v>0</v>
      </c>
      <c r="D36" s="10">
        <v>0</v>
      </c>
      <c r="E36" s="16">
        <v>0</v>
      </c>
      <c r="F36" s="16">
        <v>0</v>
      </c>
      <c r="G36" s="10">
        <v>0</v>
      </c>
      <c r="H36" s="16">
        <v>1</v>
      </c>
      <c r="I36" s="16">
        <v>0</v>
      </c>
      <c r="J36" s="10">
        <f>H36+I36</f>
        <v>1</v>
      </c>
      <c r="K36" s="9">
        <f t="shared" si="3"/>
        <v>1</v>
      </c>
      <c r="L36" s="9">
        <f t="shared" si="3"/>
        <v>0</v>
      </c>
      <c r="M36" s="10">
        <f t="shared" si="4"/>
        <v>1</v>
      </c>
    </row>
    <row r="37" spans="1:13" x14ac:dyDescent="0.2">
      <c r="A37" s="17" t="s">
        <v>98</v>
      </c>
      <c r="B37" s="16">
        <v>360</v>
      </c>
      <c r="C37" s="16">
        <v>469</v>
      </c>
      <c r="D37" s="10">
        <f>B37+C37</f>
        <v>829</v>
      </c>
      <c r="E37" s="16">
        <v>45</v>
      </c>
      <c r="F37" s="16">
        <v>42</v>
      </c>
      <c r="G37" s="10">
        <f>E37+F37</f>
        <v>87</v>
      </c>
      <c r="H37" s="16">
        <v>364</v>
      </c>
      <c r="I37" s="16">
        <v>385</v>
      </c>
      <c r="J37" s="10">
        <f t="shared" ref="J37:J55" si="14">H37+I37</f>
        <v>749</v>
      </c>
      <c r="K37" s="9">
        <f t="shared" si="3"/>
        <v>769</v>
      </c>
      <c r="L37" s="9">
        <f t="shared" si="3"/>
        <v>896</v>
      </c>
      <c r="M37" s="10">
        <f t="shared" si="4"/>
        <v>1665</v>
      </c>
    </row>
    <row r="38" spans="1:13" x14ac:dyDescent="0.2">
      <c r="A38" s="17" t="s">
        <v>19</v>
      </c>
      <c r="B38" s="16">
        <v>132</v>
      </c>
      <c r="C38" s="16">
        <v>589</v>
      </c>
      <c r="D38" s="10">
        <f t="shared" ref="D38:D55" si="15">B38+C38</f>
        <v>721</v>
      </c>
      <c r="E38" s="16">
        <v>12</v>
      </c>
      <c r="F38" s="16">
        <v>0</v>
      </c>
      <c r="G38" s="10">
        <f t="shared" ref="G38:G55" si="16">E38+F38</f>
        <v>12</v>
      </c>
      <c r="H38" s="16">
        <v>140</v>
      </c>
      <c r="I38" s="16">
        <v>94</v>
      </c>
      <c r="J38" s="10">
        <f t="shared" si="14"/>
        <v>234</v>
      </c>
      <c r="K38" s="9">
        <f t="shared" si="3"/>
        <v>284</v>
      </c>
      <c r="L38" s="9">
        <f t="shared" si="3"/>
        <v>683</v>
      </c>
      <c r="M38" s="10">
        <f t="shared" si="4"/>
        <v>967</v>
      </c>
    </row>
    <row r="39" spans="1:13" x14ac:dyDescent="0.2">
      <c r="A39" s="17" t="s">
        <v>20</v>
      </c>
      <c r="B39" s="16">
        <v>0</v>
      </c>
      <c r="C39" s="16">
        <v>0</v>
      </c>
      <c r="D39" s="10">
        <f t="shared" si="15"/>
        <v>0</v>
      </c>
      <c r="E39" s="16">
        <v>0</v>
      </c>
      <c r="F39" s="16">
        <v>28</v>
      </c>
      <c r="G39" s="10">
        <f t="shared" si="16"/>
        <v>28</v>
      </c>
      <c r="H39" s="16">
        <v>59</v>
      </c>
      <c r="I39" s="16">
        <v>140</v>
      </c>
      <c r="J39" s="10">
        <f t="shared" si="14"/>
        <v>199</v>
      </c>
      <c r="K39" s="9">
        <f t="shared" si="3"/>
        <v>59</v>
      </c>
      <c r="L39" s="9">
        <f t="shared" si="3"/>
        <v>168</v>
      </c>
      <c r="M39" s="10">
        <f t="shared" si="4"/>
        <v>227</v>
      </c>
    </row>
    <row r="40" spans="1:13" x14ac:dyDescent="0.2">
      <c r="A40" s="17" t="s">
        <v>99</v>
      </c>
      <c r="B40" s="16">
        <v>5756</v>
      </c>
      <c r="C40" s="16">
        <v>144</v>
      </c>
      <c r="D40" s="10">
        <f t="shared" si="15"/>
        <v>5900</v>
      </c>
      <c r="E40" s="16">
        <v>47</v>
      </c>
      <c r="F40" s="16">
        <v>0</v>
      </c>
      <c r="G40" s="10">
        <f t="shared" si="16"/>
        <v>47</v>
      </c>
      <c r="H40" s="16">
        <v>936</v>
      </c>
      <c r="I40" s="16">
        <v>0</v>
      </c>
      <c r="J40" s="10">
        <f t="shared" si="14"/>
        <v>936</v>
      </c>
      <c r="K40" s="9">
        <f t="shared" si="3"/>
        <v>6739</v>
      </c>
      <c r="L40" s="9">
        <f t="shared" si="3"/>
        <v>144</v>
      </c>
      <c r="M40" s="10">
        <f t="shared" si="4"/>
        <v>6883</v>
      </c>
    </row>
    <row r="41" spans="1:13" x14ac:dyDescent="0.2">
      <c r="A41" s="17" t="s">
        <v>21</v>
      </c>
      <c r="B41" s="16">
        <v>0</v>
      </c>
      <c r="C41" s="16">
        <v>104</v>
      </c>
      <c r="D41" s="10">
        <f t="shared" si="15"/>
        <v>104</v>
      </c>
      <c r="E41" s="16">
        <v>0</v>
      </c>
      <c r="F41" s="16">
        <v>0</v>
      </c>
      <c r="G41" s="10">
        <f t="shared" si="16"/>
        <v>0</v>
      </c>
      <c r="H41" s="16">
        <v>1119</v>
      </c>
      <c r="I41" s="16">
        <v>303</v>
      </c>
      <c r="J41" s="10">
        <f t="shared" si="14"/>
        <v>1422</v>
      </c>
      <c r="K41" s="9">
        <f t="shared" si="3"/>
        <v>1119</v>
      </c>
      <c r="L41" s="9">
        <f t="shared" si="3"/>
        <v>407</v>
      </c>
      <c r="M41" s="10">
        <f t="shared" si="4"/>
        <v>1526</v>
      </c>
    </row>
    <row r="42" spans="1:13" x14ac:dyDescent="0.2">
      <c r="A42" s="17" t="s">
        <v>28</v>
      </c>
      <c r="B42" s="16">
        <v>111</v>
      </c>
      <c r="C42" s="16">
        <v>0</v>
      </c>
      <c r="D42" s="10">
        <f t="shared" si="15"/>
        <v>111</v>
      </c>
      <c r="E42" s="16">
        <v>0</v>
      </c>
      <c r="F42" s="16">
        <v>0</v>
      </c>
      <c r="G42" s="10">
        <f t="shared" si="16"/>
        <v>0</v>
      </c>
      <c r="H42" s="16">
        <v>552</v>
      </c>
      <c r="I42" s="16">
        <v>0</v>
      </c>
      <c r="J42" s="10">
        <f t="shared" si="14"/>
        <v>552</v>
      </c>
      <c r="K42" s="9">
        <f t="shared" si="3"/>
        <v>663</v>
      </c>
      <c r="L42" s="9">
        <f t="shared" si="3"/>
        <v>0</v>
      </c>
      <c r="M42" s="10">
        <f t="shared" si="4"/>
        <v>663</v>
      </c>
    </row>
    <row r="43" spans="1:13" x14ac:dyDescent="0.2">
      <c r="A43" s="17" t="s">
        <v>29</v>
      </c>
      <c r="B43" s="16">
        <v>0</v>
      </c>
      <c r="C43" s="16">
        <v>0</v>
      </c>
      <c r="D43" s="10">
        <v>0</v>
      </c>
      <c r="E43" s="16">
        <v>0</v>
      </c>
      <c r="F43" s="16">
        <v>0</v>
      </c>
      <c r="G43" s="10">
        <f t="shared" si="16"/>
        <v>0</v>
      </c>
      <c r="H43" s="16">
        <v>89</v>
      </c>
      <c r="I43" s="16">
        <v>0</v>
      </c>
      <c r="J43" s="10">
        <f t="shared" si="14"/>
        <v>89</v>
      </c>
      <c r="K43" s="9">
        <f t="shared" si="3"/>
        <v>89</v>
      </c>
      <c r="L43" s="9">
        <f t="shared" si="3"/>
        <v>0</v>
      </c>
      <c r="M43" s="10">
        <f t="shared" si="4"/>
        <v>89</v>
      </c>
    </row>
    <row r="44" spans="1:13" x14ac:dyDescent="0.2">
      <c r="A44" s="17" t="s">
        <v>118</v>
      </c>
      <c r="B44" s="16">
        <v>22</v>
      </c>
      <c r="C44" s="16">
        <v>10</v>
      </c>
      <c r="D44" s="10">
        <f t="shared" si="15"/>
        <v>32</v>
      </c>
      <c r="E44" s="16">
        <v>0</v>
      </c>
      <c r="F44" s="16">
        <v>0</v>
      </c>
      <c r="G44" s="10">
        <f t="shared" si="16"/>
        <v>0</v>
      </c>
      <c r="H44" s="16">
        <v>41</v>
      </c>
      <c r="I44" s="16">
        <v>0</v>
      </c>
      <c r="J44" s="10">
        <f t="shared" si="14"/>
        <v>41</v>
      </c>
      <c r="K44" s="9">
        <f t="shared" si="3"/>
        <v>63</v>
      </c>
      <c r="L44" s="9">
        <f t="shared" si="3"/>
        <v>10</v>
      </c>
      <c r="M44" s="10">
        <f t="shared" si="4"/>
        <v>73</v>
      </c>
    </row>
    <row r="45" spans="1:13" x14ac:dyDescent="0.2">
      <c r="A45" s="17" t="s">
        <v>22</v>
      </c>
      <c r="B45" s="16">
        <v>8945</v>
      </c>
      <c r="C45" s="16">
        <v>5872</v>
      </c>
      <c r="D45" s="10">
        <f t="shared" si="15"/>
        <v>14817</v>
      </c>
      <c r="E45" s="16">
        <v>0</v>
      </c>
      <c r="F45" s="16">
        <v>39</v>
      </c>
      <c r="G45" s="10">
        <f t="shared" si="16"/>
        <v>39</v>
      </c>
      <c r="H45" s="16">
        <v>2128</v>
      </c>
      <c r="I45" s="16">
        <v>1369</v>
      </c>
      <c r="J45" s="10">
        <f t="shared" si="14"/>
        <v>3497</v>
      </c>
      <c r="K45" s="9">
        <f t="shared" si="3"/>
        <v>11073</v>
      </c>
      <c r="L45" s="9">
        <f t="shared" si="3"/>
        <v>7280</v>
      </c>
      <c r="M45" s="10">
        <f t="shared" si="4"/>
        <v>18353</v>
      </c>
    </row>
    <row r="46" spans="1:13" x14ac:dyDescent="0.2">
      <c r="A46" s="17" t="s">
        <v>100</v>
      </c>
      <c r="B46" s="16">
        <v>807</v>
      </c>
      <c r="C46" s="16">
        <v>486</v>
      </c>
      <c r="D46" s="10">
        <f t="shared" si="15"/>
        <v>1293</v>
      </c>
      <c r="E46" s="16">
        <v>169</v>
      </c>
      <c r="F46" s="16">
        <v>0</v>
      </c>
      <c r="G46" s="10">
        <f t="shared" si="16"/>
        <v>169</v>
      </c>
      <c r="H46" s="16">
        <v>165</v>
      </c>
      <c r="I46" s="16"/>
      <c r="J46" s="10">
        <f t="shared" si="14"/>
        <v>165</v>
      </c>
      <c r="K46" s="9">
        <f t="shared" si="3"/>
        <v>1141</v>
      </c>
      <c r="L46" s="9">
        <f t="shared" si="3"/>
        <v>486</v>
      </c>
      <c r="M46" s="10">
        <f t="shared" si="4"/>
        <v>1627</v>
      </c>
    </row>
    <row r="47" spans="1:13" x14ac:dyDescent="0.2">
      <c r="A47" s="17" t="s">
        <v>119</v>
      </c>
      <c r="B47" s="16">
        <v>0</v>
      </c>
      <c r="C47" s="16">
        <v>54</v>
      </c>
      <c r="D47" s="10">
        <f t="shared" si="15"/>
        <v>54</v>
      </c>
      <c r="E47" s="16">
        <v>0</v>
      </c>
      <c r="F47" s="16">
        <v>0</v>
      </c>
      <c r="G47" s="10">
        <f t="shared" si="16"/>
        <v>0</v>
      </c>
      <c r="H47" s="16">
        <v>0</v>
      </c>
      <c r="I47" s="16">
        <v>0</v>
      </c>
      <c r="J47" s="10">
        <f t="shared" si="14"/>
        <v>0</v>
      </c>
      <c r="K47" s="9">
        <f t="shared" si="3"/>
        <v>0</v>
      </c>
      <c r="L47" s="9">
        <f t="shared" si="3"/>
        <v>54</v>
      </c>
      <c r="M47" s="10">
        <f t="shared" si="4"/>
        <v>54</v>
      </c>
    </row>
    <row r="48" spans="1:13" x14ac:dyDescent="0.2">
      <c r="A48" s="17" t="s">
        <v>23</v>
      </c>
      <c r="B48" s="16">
        <v>4919</v>
      </c>
      <c r="C48" s="16">
        <v>6356</v>
      </c>
      <c r="D48" s="10">
        <f t="shared" si="15"/>
        <v>11275</v>
      </c>
      <c r="E48" s="16">
        <v>496</v>
      </c>
      <c r="F48" s="16">
        <v>219</v>
      </c>
      <c r="G48" s="10">
        <f t="shared" si="16"/>
        <v>715</v>
      </c>
      <c r="H48" s="16">
        <v>1129</v>
      </c>
      <c r="I48" s="16">
        <v>222</v>
      </c>
      <c r="J48" s="10">
        <f t="shared" si="14"/>
        <v>1351</v>
      </c>
      <c r="K48" s="9">
        <f t="shared" si="3"/>
        <v>6544</v>
      </c>
      <c r="L48" s="9">
        <f t="shared" si="3"/>
        <v>6797</v>
      </c>
      <c r="M48" s="10">
        <f t="shared" si="4"/>
        <v>13341</v>
      </c>
    </row>
    <row r="49" spans="1:13" x14ac:dyDescent="0.2">
      <c r="A49" s="17" t="s">
        <v>24</v>
      </c>
      <c r="B49" s="16">
        <v>2041</v>
      </c>
      <c r="C49" s="16">
        <v>5535</v>
      </c>
      <c r="D49" s="10">
        <f t="shared" si="15"/>
        <v>7576</v>
      </c>
      <c r="E49" s="16">
        <v>444</v>
      </c>
      <c r="F49" s="16">
        <v>309</v>
      </c>
      <c r="G49" s="10">
        <f t="shared" si="16"/>
        <v>753</v>
      </c>
      <c r="H49" s="16">
        <v>1368</v>
      </c>
      <c r="I49" s="16">
        <v>361</v>
      </c>
      <c r="J49" s="10">
        <f t="shared" si="14"/>
        <v>1729</v>
      </c>
      <c r="K49" s="9">
        <f t="shared" si="3"/>
        <v>3853</v>
      </c>
      <c r="L49" s="9">
        <f t="shared" si="3"/>
        <v>6205</v>
      </c>
      <c r="M49" s="10">
        <f t="shared" si="4"/>
        <v>10058</v>
      </c>
    </row>
    <row r="50" spans="1:13" x14ac:dyDescent="0.2">
      <c r="A50" s="17" t="s">
        <v>101</v>
      </c>
      <c r="B50" s="16">
        <v>60</v>
      </c>
      <c r="C50" s="16">
        <v>0</v>
      </c>
      <c r="D50" s="10">
        <f t="shared" si="15"/>
        <v>60</v>
      </c>
      <c r="E50" s="16">
        <v>0</v>
      </c>
      <c r="F50" s="16">
        <v>0</v>
      </c>
      <c r="G50" s="10">
        <f t="shared" si="16"/>
        <v>0</v>
      </c>
      <c r="H50" s="16">
        <v>509</v>
      </c>
      <c r="I50" s="16">
        <v>0</v>
      </c>
      <c r="J50" s="10">
        <f t="shared" si="14"/>
        <v>509</v>
      </c>
      <c r="K50" s="9">
        <f t="shared" si="3"/>
        <v>569</v>
      </c>
      <c r="L50" s="9">
        <f t="shared" si="3"/>
        <v>0</v>
      </c>
      <c r="M50" s="10">
        <f t="shared" si="4"/>
        <v>569</v>
      </c>
    </row>
    <row r="51" spans="1:13" x14ac:dyDescent="0.2">
      <c r="A51" s="17" t="s">
        <v>25</v>
      </c>
      <c r="B51" s="16">
        <v>28505</v>
      </c>
      <c r="C51" s="16">
        <v>147</v>
      </c>
      <c r="D51" s="10">
        <f t="shared" si="15"/>
        <v>28652</v>
      </c>
      <c r="E51" s="16">
        <v>890</v>
      </c>
      <c r="F51" s="16">
        <v>0</v>
      </c>
      <c r="G51" s="10">
        <f t="shared" si="16"/>
        <v>890</v>
      </c>
      <c r="H51" s="16">
        <v>750</v>
      </c>
      <c r="I51" s="16">
        <v>0</v>
      </c>
      <c r="J51" s="10">
        <f t="shared" si="14"/>
        <v>750</v>
      </c>
      <c r="K51" s="9">
        <f t="shared" si="3"/>
        <v>30145</v>
      </c>
      <c r="L51" s="9">
        <f t="shared" si="3"/>
        <v>147</v>
      </c>
      <c r="M51" s="10">
        <f t="shared" si="4"/>
        <v>30292</v>
      </c>
    </row>
    <row r="52" spans="1:13" x14ac:dyDescent="0.2">
      <c r="A52" s="17" t="s">
        <v>74</v>
      </c>
      <c r="B52" s="16">
        <v>1081</v>
      </c>
      <c r="C52" s="16">
        <v>0</v>
      </c>
      <c r="D52" s="10">
        <f t="shared" si="15"/>
        <v>1081</v>
      </c>
      <c r="E52" s="16">
        <v>0</v>
      </c>
      <c r="F52" s="16">
        <v>0</v>
      </c>
      <c r="G52" s="10">
        <f t="shared" si="16"/>
        <v>0</v>
      </c>
      <c r="H52" s="16">
        <v>70</v>
      </c>
      <c r="I52" s="16">
        <v>0</v>
      </c>
      <c r="J52" s="10">
        <f t="shared" si="14"/>
        <v>70</v>
      </c>
      <c r="K52" s="9">
        <f t="shared" si="3"/>
        <v>1151</v>
      </c>
      <c r="L52" s="9">
        <f t="shared" si="3"/>
        <v>0</v>
      </c>
      <c r="M52" s="10">
        <f t="shared" si="4"/>
        <v>1151</v>
      </c>
    </row>
    <row r="53" spans="1:13" x14ac:dyDescent="0.2">
      <c r="A53" s="17" t="s">
        <v>26</v>
      </c>
      <c r="B53" s="16">
        <v>0</v>
      </c>
      <c r="C53" s="16">
        <v>0</v>
      </c>
      <c r="D53" s="10">
        <f t="shared" si="15"/>
        <v>0</v>
      </c>
      <c r="E53" s="16">
        <v>0</v>
      </c>
      <c r="F53" s="16">
        <v>0</v>
      </c>
      <c r="G53" s="10">
        <f t="shared" si="16"/>
        <v>0</v>
      </c>
      <c r="H53" s="16">
        <v>0</v>
      </c>
      <c r="I53" s="16">
        <v>0</v>
      </c>
      <c r="J53" s="10">
        <f t="shared" si="14"/>
        <v>0</v>
      </c>
      <c r="K53" s="9">
        <f t="shared" si="3"/>
        <v>0</v>
      </c>
      <c r="L53" s="9">
        <f t="shared" si="3"/>
        <v>0</v>
      </c>
      <c r="M53" s="10">
        <f t="shared" si="4"/>
        <v>0</v>
      </c>
    </row>
    <row r="54" spans="1:13" x14ac:dyDescent="0.2">
      <c r="A54" s="17" t="s">
        <v>75</v>
      </c>
      <c r="B54" s="16">
        <v>0</v>
      </c>
      <c r="C54" s="16">
        <v>0</v>
      </c>
      <c r="D54" s="10">
        <f t="shared" si="15"/>
        <v>0</v>
      </c>
      <c r="E54" s="16">
        <v>0</v>
      </c>
      <c r="F54" s="16">
        <v>0</v>
      </c>
      <c r="G54" s="10">
        <f t="shared" si="16"/>
        <v>0</v>
      </c>
      <c r="H54" s="16">
        <v>0</v>
      </c>
      <c r="I54" s="16">
        <v>0</v>
      </c>
      <c r="J54" s="10">
        <f t="shared" si="14"/>
        <v>0</v>
      </c>
      <c r="K54" s="9">
        <f t="shared" si="3"/>
        <v>0</v>
      </c>
      <c r="L54" s="9">
        <f t="shared" si="3"/>
        <v>0</v>
      </c>
      <c r="M54" s="10">
        <f t="shared" si="4"/>
        <v>0</v>
      </c>
    </row>
    <row r="55" spans="1:13" x14ac:dyDescent="0.2">
      <c r="A55" s="17" t="s">
        <v>61</v>
      </c>
      <c r="B55" s="16">
        <v>0</v>
      </c>
      <c r="C55" s="16">
        <v>0</v>
      </c>
      <c r="D55" s="10">
        <f t="shared" si="15"/>
        <v>0</v>
      </c>
      <c r="E55" s="16">
        <v>0</v>
      </c>
      <c r="F55" s="16">
        <v>0</v>
      </c>
      <c r="G55" s="10">
        <f t="shared" si="16"/>
        <v>0</v>
      </c>
      <c r="H55" s="16">
        <v>0</v>
      </c>
      <c r="I55" s="16">
        <v>0</v>
      </c>
      <c r="J55" s="10">
        <f t="shared" si="14"/>
        <v>0</v>
      </c>
      <c r="K55" s="9">
        <f t="shared" si="3"/>
        <v>0</v>
      </c>
      <c r="L55" s="9">
        <f t="shared" si="3"/>
        <v>0</v>
      </c>
      <c r="M55" s="10">
        <f t="shared" si="4"/>
        <v>0</v>
      </c>
    </row>
    <row r="56" spans="1:13" x14ac:dyDescent="0.2">
      <c r="A56" s="19" t="s">
        <v>27</v>
      </c>
      <c r="B56" s="10">
        <f>B35+B37+B38+B39+B40+B41+B42+B44+B45+B46+B47+B48+B49++B50+B51+B52+B53+B54+B55</f>
        <v>275203</v>
      </c>
      <c r="C56" s="10">
        <f t="shared" ref="C56:D56" si="17">C35+C37+C38+C39+C40+C41+C42+C44+C45+C46+C47+C48+C49++C50+C51+C52+C53+C54+C55</f>
        <v>258863</v>
      </c>
      <c r="D56" s="10">
        <f t="shared" si="17"/>
        <v>534066</v>
      </c>
      <c r="E56" s="10">
        <f>E35+E37+E38+E39+E40+E41+E42+E44+E45+E46+E47+E48+E49+E50+E51+E52+E53+E54+E55</f>
        <v>42325</v>
      </c>
      <c r="F56" s="10">
        <f t="shared" ref="F56:I56" si="18">F35+F37+F38+F39+F40+F41+F42+F44+F45+F46+F47+F48+F49+F50+F51+F52+F53+F54+F55</f>
        <v>29886</v>
      </c>
      <c r="G56" s="10">
        <f t="shared" si="18"/>
        <v>72211</v>
      </c>
      <c r="H56" s="10">
        <f>H35+H36+H37+H38+H39+H40+H41+H42+H43+H44+H45+H46+H47+H48+H49+H50+H51+H52+H53+H54+H55</f>
        <v>45471</v>
      </c>
      <c r="I56" s="10">
        <f t="shared" si="18"/>
        <v>55897</v>
      </c>
      <c r="J56" s="10">
        <f>H56+I56</f>
        <v>101368</v>
      </c>
      <c r="K56" s="10">
        <f t="shared" si="3"/>
        <v>362999</v>
      </c>
      <c r="L56" s="10">
        <f t="shared" si="3"/>
        <v>344646</v>
      </c>
      <c r="M56" s="10">
        <f t="shared" si="4"/>
        <v>707645</v>
      </c>
    </row>
  </sheetData>
  <mergeCells count="16">
    <mergeCell ref="A5:A6"/>
    <mergeCell ref="B5:M5"/>
    <mergeCell ref="B6:M6"/>
    <mergeCell ref="A7:A9"/>
    <mergeCell ref="B7:D7"/>
    <mergeCell ref="E7:G7"/>
    <mergeCell ref="H7:J7"/>
    <mergeCell ref="K7:M7"/>
    <mergeCell ref="B8:C8"/>
    <mergeCell ref="D8:D9"/>
    <mergeCell ref="E8:F8"/>
    <mergeCell ref="G8:G9"/>
    <mergeCell ref="H8:I8"/>
    <mergeCell ref="J8:J9"/>
    <mergeCell ref="K8:L8"/>
    <mergeCell ref="M8:M9"/>
  </mergeCells>
  <phoneticPr fontId="0" type="noConversion"/>
  <pageMargins left="0.74803149606299213" right="0.74803149606299213" top="0.98425196850393704" bottom="0.98425196850393704" header="0" footer="0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M29"/>
  <sheetViews>
    <sheetView workbookViewId="0"/>
  </sheetViews>
  <sheetFormatPr baseColWidth="10" defaultRowHeight="12.75" x14ac:dyDescent="0.2"/>
  <cols>
    <col min="1" max="1" width="13.7109375" bestFit="1" customWidth="1"/>
    <col min="2" max="2" width="23.42578125" bestFit="1" customWidth="1"/>
    <col min="4" max="4" width="14.140625" customWidth="1"/>
    <col min="6" max="6" width="15" customWidth="1"/>
    <col min="8" max="8" width="15.5703125" customWidth="1"/>
    <col min="10" max="10" width="14.85546875" customWidth="1"/>
    <col min="12" max="12" width="15.7109375" customWidth="1"/>
  </cols>
  <sheetData>
    <row r="1" spans="1:13" s="4" customFormat="1" x14ac:dyDescent="0.2"/>
    <row r="5" spans="1:13" ht="15.75" x14ac:dyDescent="0.2">
      <c r="A5" s="37" t="s">
        <v>120</v>
      </c>
      <c r="B5" s="34"/>
      <c r="C5" s="36" t="s">
        <v>102</v>
      </c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15.75" x14ac:dyDescent="0.2">
      <c r="A6" s="37"/>
      <c r="B6" s="34"/>
      <c r="C6" s="36" t="s">
        <v>103</v>
      </c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x14ac:dyDescent="0.2">
      <c r="A7" s="43" t="s">
        <v>30</v>
      </c>
      <c r="B7" s="45"/>
      <c r="C7" s="43" t="s">
        <v>32</v>
      </c>
      <c r="D7" s="44"/>
      <c r="E7" s="44"/>
      <c r="F7" s="44"/>
      <c r="G7" s="44"/>
      <c r="H7" s="45"/>
      <c r="I7" s="46" t="s">
        <v>33</v>
      </c>
      <c r="J7" s="47"/>
      <c r="K7" s="46" t="s">
        <v>34</v>
      </c>
      <c r="L7" s="65"/>
      <c r="M7" s="47"/>
    </row>
    <row r="8" spans="1:13" x14ac:dyDescent="0.2">
      <c r="A8" s="66" t="s">
        <v>78</v>
      </c>
      <c r="B8" s="66" t="s">
        <v>35</v>
      </c>
      <c r="C8" s="43" t="s">
        <v>1</v>
      </c>
      <c r="D8" s="45"/>
      <c r="E8" s="43" t="s">
        <v>2</v>
      </c>
      <c r="F8" s="45"/>
      <c r="G8" s="43" t="s">
        <v>3</v>
      </c>
      <c r="H8" s="45"/>
      <c r="I8" s="48"/>
      <c r="J8" s="49"/>
      <c r="K8" s="48"/>
      <c r="L8" s="39"/>
      <c r="M8" s="49"/>
    </row>
    <row r="9" spans="1:13" x14ac:dyDescent="0.2">
      <c r="A9" s="67"/>
      <c r="B9" s="67"/>
      <c r="C9" s="20" t="s">
        <v>7</v>
      </c>
      <c r="D9" s="20" t="s">
        <v>9</v>
      </c>
      <c r="E9" s="20" t="s">
        <v>7</v>
      </c>
      <c r="F9" s="20" t="s">
        <v>9</v>
      </c>
      <c r="G9" s="20" t="s">
        <v>7</v>
      </c>
      <c r="H9" s="20" t="s">
        <v>9</v>
      </c>
      <c r="I9" s="20" t="s">
        <v>7</v>
      </c>
      <c r="J9" s="20" t="s">
        <v>9</v>
      </c>
      <c r="K9" s="20" t="s">
        <v>7</v>
      </c>
      <c r="L9" s="20" t="s">
        <v>9</v>
      </c>
      <c r="M9" s="20" t="s">
        <v>6</v>
      </c>
    </row>
    <row r="10" spans="1:13" x14ac:dyDescent="0.2">
      <c r="A10" s="52" t="s">
        <v>1</v>
      </c>
      <c r="B10" s="7" t="s">
        <v>49</v>
      </c>
      <c r="C10" s="9">
        <v>210162</v>
      </c>
      <c r="D10" s="9">
        <v>275565</v>
      </c>
      <c r="E10" s="9">
        <v>1479</v>
      </c>
      <c r="F10" s="9"/>
      <c r="G10" s="9">
        <v>3998</v>
      </c>
      <c r="H10" s="9">
        <v>42435</v>
      </c>
      <c r="I10" s="9">
        <v>84209</v>
      </c>
      <c r="J10" s="9">
        <v>37991</v>
      </c>
      <c r="K10" s="9">
        <f>C10+E10+G10+I10</f>
        <v>299848</v>
      </c>
      <c r="L10" s="9">
        <f>D10+F10+H10+J10</f>
        <v>355991</v>
      </c>
      <c r="M10" s="10">
        <f>K10+L10</f>
        <v>655839</v>
      </c>
    </row>
    <row r="11" spans="1:13" x14ac:dyDescent="0.2">
      <c r="A11" s="52"/>
      <c r="B11" s="7" t="s">
        <v>50</v>
      </c>
      <c r="C11" s="9">
        <v>3720</v>
      </c>
      <c r="D11" s="9">
        <v>1692</v>
      </c>
      <c r="E11" s="9">
        <v>45</v>
      </c>
      <c r="F11" s="9"/>
      <c r="G11" s="9">
        <v>195</v>
      </c>
      <c r="H11" s="9">
        <v>183</v>
      </c>
      <c r="I11" s="9">
        <v>2636</v>
      </c>
      <c r="J11" s="9">
        <v>484</v>
      </c>
      <c r="K11" s="9">
        <f t="shared" ref="K11:L14" si="0">C11+E11+G11+I11</f>
        <v>6596</v>
      </c>
      <c r="L11" s="9">
        <f t="shared" si="0"/>
        <v>2359</v>
      </c>
      <c r="M11" s="10">
        <f t="shared" ref="M11:M24" si="1">K11+L11</f>
        <v>8955</v>
      </c>
    </row>
    <row r="12" spans="1:13" x14ac:dyDescent="0.2">
      <c r="A12" s="52"/>
      <c r="B12" s="7" t="s">
        <v>51</v>
      </c>
      <c r="C12" s="9">
        <v>2361</v>
      </c>
      <c r="D12" s="9">
        <v>695</v>
      </c>
      <c r="E12" s="9">
        <v>3</v>
      </c>
      <c r="F12" s="9"/>
      <c r="G12" s="9">
        <v>83</v>
      </c>
      <c r="H12" s="9">
        <v>21</v>
      </c>
      <c r="I12" s="9">
        <v>56</v>
      </c>
      <c r="J12" s="9">
        <v>136</v>
      </c>
      <c r="K12" s="9">
        <f t="shared" si="0"/>
        <v>2503</v>
      </c>
      <c r="L12" s="9">
        <f t="shared" si="0"/>
        <v>852</v>
      </c>
      <c r="M12" s="10">
        <f t="shared" si="1"/>
        <v>3355</v>
      </c>
    </row>
    <row r="13" spans="1:13" x14ac:dyDescent="0.2">
      <c r="A13" s="52"/>
      <c r="B13" s="7" t="s">
        <v>52</v>
      </c>
      <c r="C13" s="9">
        <v>117171</v>
      </c>
      <c r="D13" s="9">
        <v>22425</v>
      </c>
      <c r="E13" s="9">
        <v>150</v>
      </c>
      <c r="F13" s="9"/>
      <c r="G13" s="9">
        <v>6600</v>
      </c>
      <c r="H13" s="9">
        <v>1088</v>
      </c>
      <c r="I13" s="9">
        <v>4644</v>
      </c>
      <c r="J13" s="9">
        <v>6209</v>
      </c>
      <c r="K13" s="9">
        <f t="shared" si="0"/>
        <v>128565</v>
      </c>
      <c r="L13" s="9">
        <f t="shared" si="0"/>
        <v>29722</v>
      </c>
      <c r="M13" s="10">
        <f t="shared" si="1"/>
        <v>158287</v>
      </c>
    </row>
    <row r="14" spans="1:13" x14ac:dyDescent="0.2">
      <c r="A14" s="51" t="s">
        <v>43</v>
      </c>
      <c r="B14" s="51"/>
      <c r="C14" s="11">
        <f>SUM(C10:C13)</f>
        <v>333414</v>
      </c>
      <c r="D14" s="11">
        <f t="shared" ref="D14:J14" si="2">SUM(D10:D13)</f>
        <v>300377</v>
      </c>
      <c r="E14" s="11">
        <f t="shared" si="2"/>
        <v>1677</v>
      </c>
      <c r="F14" s="11">
        <f t="shared" si="2"/>
        <v>0</v>
      </c>
      <c r="G14" s="11">
        <f t="shared" si="2"/>
        <v>10876</v>
      </c>
      <c r="H14" s="11">
        <f t="shared" si="2"/>
        <v>43727</v>
      </c>
      <c r="I14" s="11">
        <f t="shared" si="2"/>
        <v>91545</v>
      </c>
      <c r="J14" s="11">
        <f t="shared" si="2"/>
        <v>44820</v>
      </c>
      <c r="K14" s="10">
        <f t="shared" si="0"/>
        <v>437512</v>
      </c>
      <c r="L14" s="10">
        <f t="shared" si="0"/>
        <v>388924</v>
      </c>
      <c r="M14" s="10">
        <f t="shared" si="1"/>
        <v>826436</v>
      </c>
    </row>
    <row r="15" spans="1:13" x14ac:dyDescent="0.2">
      <c r="A15" s="52" t="s">
        <v>2</v>
      </c>
      <c r="B15" s="7" t="s">
        <v>49</v>
      </c>
      <c r="C15" s="9">
        <v>32115</v>
      </c>
      <c r="D15" s="9">
        <v>2161</v>
      </c>
      <c r="E15" s="9">
        <v>184300</v>
      </c>
      <c r="F15" s="9">
        <v>88619</v>
      </c>
      <c r="G15" s="9">
        <v>15996</v>
      </c>
      <c r="H15" s="9">
        <v>76672</v>
      </c>
      <c r="I15" s="9">
        <v>163063</v>
      </c>
      <c r="J15" s="9">
        <v>82076</v>
      </c>
      <c r="K15" s="9">
        <f>C15+E15+G15+I15</f>
        <v>395474</v>
      </c>
      <c r="L15" s="9">
        <f>D15+F15+H15+J15</f>
        <v>249528</v>
      </c>
      <c r="M15" s="10">
        <f t="shared" si="1"/>
        <v>645002</v>
      </c>
    </row>
    <row r="16" spans="1:13" x14ac:dyDescent="0.2">
      <c r="A16" s="52"/>
      <c r="B16" s="7" t="s">
        <v>50</v>
      </c>
      <c r="C16" s="9">
        <v>93</v>
      </c>
      <c r="D16" s="9">
        <v>1</v>
      </c>
      <c r="E16" s="9">
        <v>2235</v>
      </c>
      <c r="F16" s="9">
        <v>77</v>
      </c>
      <c r="G16" s="9">
        <v>131</v>
      </c>
      <c r="H16" s="9">
        <v>768</v>
      </c>
      <c r="I16" s="9">
        <v>1620</v>
      </c>
      <c r="J16" s="9">
        <v>2132</v>
      </c>
      <c r="K16" s="9">
        <f t="shared" ref="K16:L19" si="3">C16+E16+G16+I16</f>
        <v>4079</v>
      </c>
      <c r="L16" s="9">
        <f t="shared" si="3"/>
        <v>2978</v>
      </c>
      <c r="M16" s="10">
        <f t="shared" si="1"/>
        <v>7057</v>
      </c>
    </row>
    <row r="17" spans="1:13" x14ac:dyDescent="0.2">
      <c r="A17" s="52"/>
      <c r="B17" s="7" t="s">
        <v>51</v>
      </c>
      <c r="C17" s="9">
        <v>17</v>
      </c>
      <c r="D17" s="9">
        <v>261</v>
      </c>
      <c r="E17" s="9">
        <v>985</v>
      </c>
      <c r="F17" s="9">
        <v>78</v>
      </c>
      <c r="G17" s="9">
        <v>70</v>
      </c>
      <c r="H17" s="9">
        <v>25</v>
      </c>
      <c r="I17" s="9">
        <v>393</v>
      </c>
      <c r="J17" s="9">
        <v>393</v>
      </c>
      <c r="K17" s="9">
        <f t="shared" si="3"/>
        <v>1465</v>
      </c>
      <c r="L17" s="9">
        <f t="shared" si="3"/>
        <v>757</v>
      </c>
      <c r="M17" s="10">
        <f t="shared" si="1"/>
        <v>2222</v>
      </c>
    </row>
    <row r="18" spans="1:13" x14ac:dyDescent="0.2">
      <c r="A18" s="52"/>
      <c r="B18" s="7" t="s">
        <v>52</v>
      </c>
      <c r="C18" s="9">
        <v>933</v>
      </c>
      <c r="D18" s="9">
        <v>17162</v>
      </c>
      <c r="E18" s="9">
        <v>66134</v>
      </c>
      <c r="F18" s="9">
        <v>3343</v>
      </c>
      <c r="G18" s="9">
        <v>2560</v>
      </c>
      <c r="H18" s="9">
        <v>935</v>
      </c>
      <c r="I18" s="9">
        <v>18994</v>
      </c>
      <c r="J18" s="9">
        <v>25824</v>
      </c>
      <c r="K18" s="9">
        <f t="shared" si="3"/>
        <v>88621</v>
      </c>
      <c r="L18" s="9">
        <f t="shared" si="3"/>
        <v>47264</v>
      </c>
      <c r="M18" s="10">
        <f t="shared" si="1"/>
        <v>135885</v>
      </c>
    </row>
    <row r="19" spans="1:13" x14ac:dyDescent="0.2">
      <c r="A19" s="51" t="s">
        <v>44</v>
      </c>
      <c r="B19" s="51"/>
      <c r="C19" s="11">
        <f>SUM(C15:C18)</f>
        <v>33158</v>
      </c>
      <c r="D19" s="11">
        <f t="shared" ref="D19:J19" si="4">SUM(D15:D18)</f>
        <v>19585</v>
      </c>
      <c r="E19" s="11">
        <f t="shared" si="4"/>
        <v>253654</v>
      </c>
      <c r="F19" s="11">
        <f t="shared" si="4"/>
        <v>92117</v>
      </c>
      <c r="G19" s="11">
        <f t="shared" si="4"/>
        <v>18757</v>
      </c>
      <c r="H19" s="11">
        <f t="shared" si="4"/>
        <v>78400</v>
      </c>
      <c r="I19" s="11">
        <f t="shared" si="4"/>
        <v>184070</v>
      </c>
      <c r="J19" s="11">
        <f t="shared" si="4"/>
        <v>110425</v>
      </c>
      <c r="K19" s="10">
        <f t="shared" si="3"/>
        <v>489639</v>
      </c>
      <c r="L19" s="10">
        <f t="shared" si="3"/>
        <v>300527</v>
      </c>
      <c r="M19" s="10">
        <f t="shared" si="1"/>
        <v>790166</v>
      </c>
    </row>
    <row r="20" spans="1:13" x14ac:dyDescent="0.2">
      <c r="A20" s="52" t="s">
        <v>3</v>
      </c>
      <c r="B20" s="7" t="s">
        <v>49</v>
      </c>
      <c r="C20" s="9">
        <v>36576</v>
      </c>
      <c r="D20" s="9">
        <v>8918</v>
      </c>
      <c r="E20" s="9">
        <v>23020</v>
      </c>
      <c r="F20" s="9">
        <v>295</v>
      </c>
      <c r="G20" s="9">
        <v>81831</v>
      </c>
      <c r="H20" s="9">
        <v>269982</v>
      </c>
      <c r="I20" s="9">
        <v>93801</v>
      </c>
      <c r="J20" s="9">
        <v>96418</v>
      </c>
      <c r="K20" s="9">
        <f>C20+E20+G20+I20</f>
        <v>235228</v>
      </c>
      <c r="L20" s="9">
        <f>D20+F20+H20+J20</f>
        <v>375613</v>
      </c>
      <c r="M20" s="10">
        <f t="shared" si="1"/>
        <v>610841</v>
      </c>
    </row>
    <row r="21" spans="1:13" x14ac:dyDescent="0.2">
      <c r="A21" s="52"/>
      <c r="B21" s="7" t="s">
        <v>50</v>
      </c>
      <c r="C21" s="9">
        <v>648</v>
      </c>
      <c r="D21" s="9">
        <v>175</v>
      </c>
      <c r="E21" s="9">
        <v>385</v>
      </c>
      <c r="F21" s="9">
        <v>30</v>
      </c>
      <c r="G21" s="9">
        <v>1478</v>
      </c>
      <c r="H21" s="9">
        <v>2287</v>
      </c>
      <c r="I21" s="9">
        <v>3384</v>
      </c>
      <c r="J21" s="9">
        <v>918</v>
      </c>
      <c r="K21" s="9">
        <f t="shared" ref="K21:L24" si="5">C21+E21+G21+I21</f>
        <v>5895</v>
      </c>
      <c r="L21" s="9">
        <f t="shared" si="5"/>
        <v>3410</v>
      </c>
      <c r="M21" s="10">
        <f t="shared" si="1"/>
        <v>9305</v>
      </c>
    </row>
    <row r="22" spans="1:13" x14ac:dyDescent="0.2">
      <c r="A22" s="52"/>
      <c r="B22" s="7" t="s">
        <v>51</v>
      </c>
      <c r="C22" s="9">
        <v>255</v>
      </c>
      <c r="D22" s="9">
        <v>254</v>
      </c>
      <c r="E22" s="9">
        <v>208</v>
      </c>
      <c r="F22" s="9"/>
      <c r="G22" s="9">
        <v>972</v>
      </c>
      <c r="H22" s="9">
        <v>58</v>
      </c>
      <c r="I22" s="9">
        <v>249</v>
      </c>
      <c r="J22" s="9">
        <v>314</v>
      </c>
      <c r="K22" s="9">
        <f t="shared" si="5"/>
        <v>1684</v>
      </c>
      <c r="L22" s="9">
        <f t="shared" si="5"/>
        <v>626</v>
      </c>
      <c r="M22" s="10">
        <f t="shared" si="1"/>
        <v>2310</v>
      </c>
    </row>
    <row r="23" spans="1:13" x14ac:dyDescent="0.2">
      <c r="A23" s="52"/>
      <c r="B23" s="7" t="s">
        <v>52</v>
      </c>
      <c r="C23" s="9">
        <v>12495</v>
      </c>
      <c r="D23" s="9">
        <v>8213</v>
      </c>
      <c r="E23" s="9">
        <v>8048</v>
      </c>
      <c r="F23" s="9">
        <v>2</v>
      </c>
      <c r="G23" s="9">
        <v>48302</v>
      </c>
      <c r="H23" s="9">
        <v>2387</v>
      </c>
      <c r="I23" s="9">
        <v>14508</v>
      </c>
      <c r="J23" s="9">
        <v>12599</v>
      </c>
      <c r="K23" s="9">
        <f t="shared" si="5"/>
        <v>83353</v>
      </c>
      <c r="L23" s="9">
        <f t="shared" si="5"/>
        <v>23201</v>
      </c>
      <c r="M23" s="10">
        <f t="shared" si="1"/>
        <v>106554</v>
      </c>
    </row>
    <row r="24" spans="1:13" x14ac:dyDescent="0.2">
      <c r="A24" s="51" t="s">
        <v>45</v>
      </c>
      <c r="B24" s="51"/>
      <c r="C24" s="11">
        <f>SUM(C20:C23)</f>
        <v>49974</v>
      </c>
      <c r="D24" s="11">
        <f t="shared" ref="D24:J24" si="6">SUM(D20:D23)</f>
        <v>17560</v>
      </c>
      <c r="E24" s="11">
        <f t="shared" si="6"/>
        <v>31661</v>
      </c>
      <c r="F24" s="11">
        <f t="shared" si="6"/>
        <v>327</v>
      </c>
      <c r="G24" s="11">
        <f t="shared" si="6"/>
        <v>132583</v>
      </c>
      <c r="H24" s="11">
        <f t="shared" si="6"/>
        <v>274714</v>
      </c>
      <c r="I24" s="11">
        <f t="shared" si="6"/>
        <v>111942</v>
      </c>
      <c r="J24" s="11">
        <f t="shared" si="6"/>
        <v>110249</v>
      </c>
      <c r="K24" s="10">
        <f t="shared" si="5"/>
        <v>326160</v>
      </c>
      <c r="L24" s="10">
        <f t="shared" si="5"/>
        <v>402850</v>
      </c>
      <c r="M24" s="10">
        <f t="shared" si="1"/>
        <v>729010</v>
      </c>
    </row>
    <row r="25" spans="1:13" x14ac:dyDescent="0.2">
      <c r="A25" s="52" t="s">
        <v>46</v>
      </c>
      <c r="B25" s="7" t="s">
        <v>49</v>
      </c>
      <c r="C25" s="9">
        <f>C10+C15+C20</f>
        <v>278853</v>
      </c>
      <c r="D25" s="9">
        <f t="shared" ref="D25:M28" si="7">D10+D15+D20</f>
        <v>286644</v>
      </c>
      <c r="E25" s="9">
        <f t="shared" si="7"/>
        <v>208799</v>
      </c>
      <c r="F25" s="9">
        <f t="shared" si="7"/>
        <v>88914</v>
      </c>
      <c r="G25" s="9">
        <f t="shared" si="7"/>
        <v>101825</v>
      </c>
      <c r="H25" s="9">
        <f t="shared" si="7"/>
        <v>389089</v>
      </c>
      <c r="I25" s="9">
        <f t="shared" si="7"/>
        <v>341073</v>
      </c>
      <c r="J25" s="9">
        <f t="shared" si="7"/>
        <v>216485</v>
      </c>
      <c r="K25" s="9">
        <f t="shared" si="7"/>
        <v>930550</v>
      </c>
      <c r="L25" s="9">
        <f t="shared" si="7"/>
        <v>981132</v>
      </c>
      <c r="M25" s="10">
        <f t="shared" si="7"/>
        <v>1911682</v>
      </c>
    </row>
    <row r="26" spans="1:13" x14ac:dyDescent="0.2">
      <c r="A26" s="52"/>
      <c r="B26" s="7" t="s">
        <v>50</v>
      </c>
      <c r="C26" s="9">
        <f>C11+C16+C21</f>
        <v>4461</v>
      </c>
      <c r="D26" s="9">
        <f t="shared" si="7"/>
        <v>1868</v>
      </c>
      <c r="E26" s="9">
        <f t="shared" si="7"/>
        <v>2665</v>
      </c>
      <c r="F26" s="9">
        <f t="shared" si="7"/>
        <v>107</v>
      </c>
      <c r="G26" s="9">
        <f t="shared" si="7"/>
        <v>1804</v>
      </c>
      <c r="H26" s="9">
        <f t="shared" si="7"/>
        <v>3238</v>
      </c>
      <c r="I26" s="9">
        <f t="shared" si="7"/>
        <v>7640</v>
      </c>
      <c r="J26" s="9">
        <f t="shared" si="7"/>
        <v>3534</v>
      </c>
      <c r="K26" s="9">
        <f t="shared" si="7"/>
        <v>16570</v>
      </c>
      <c r="L26" s="9">
        <f t="shared" si="7"/>
        <v>8747</v>
      </c>
      <c r="M26" s="10">
        <f t="shared" si="7"/>
        <v>25317</v>
      </c>
    </row>
    <row r="27" spans="1:13" x14ac:dyDescent="0.2">
      <c r="A27" s="52"/>
      <c r="B27" s="7" t="s">
        <v>51</v>
      </c>
      <c r="C27" s="9">
        <f>C12+C17+C22</f>
        <v>2633</v>
      </c>
      <c r="D27" s="9">
        <f t="shared" si="7"/>
        <v>1210</v>
      </c>
      <c r="E27" s="9">
        <f t="shared" si="7"/>
        <v>1196</v>
      </c>
      <c r="F27" s="9">
        <f t="shared" si="7"/>
        <v>78</v>
      </c>
      <c r="G27" s="9">
        <f t="shared" si="7"/>
        <v>1125</v>
      </c>
      <c r="H27" s="9">
        <f t="shared" si="7"/>
        <v>104</v>
      </c>
      <c r="I27" s="9">
        <f t="shared" si="7"/>
        <v>698</v>
      </c>
      <c r="J27" s="9">
        <f t="shared" si="7"/>
        <v>843</v>
      </c>
      <c r="K27" s="9">
        <f t="shared" si="7"/>
        <v>5652</v>
      </c>
      <c r="L27" s="9">
        <f t="shared" si="7"/>
        <v>2235</v>
      </c>
      <c r="M27" s="10">
        <f t="shared" si="7"/>
        <v>7887</v>
      </c>
    </row>
    <row r="28" spans="1:13" x14ac:dyDescent="0.2">
      <c r="A28" s="52"/>
      <c r="B28" s="7" t="s">
        <v>52</v>
      </c>
      <c r="C28" s="9">
        <f>C13+C18+C23</f>
        <v>130599</v>
      </c>
      <c r="D28" s="9">
        <f t="shared" si="7"/>
        <v>47800</v>
      </c>
      <c r="E28" s="9">
        <f t="shared" si="7"/>
        <v>74332</v>
      </c>
      <c r="F28" s="9">
        <f t="shared" si="7"/>
        <v>3345</v>
      </c>
      <c r="G28" s="9">
        <f t="shared" si="7"/>
        <v>57462</v>
      </c>
      <c r="H28" s="9">
        <f t="shared" si="7"/>
        <v>4410</v>
      </c>
      <c r="I28" s="9">
        <f t="shared" si="7"/>
        <v>38146</v>
      </c>
      <c r="J28" s="9">
        <f t="shared" si="7"/>
        <v>44632</v>
      </c>
      <c r="K28" s="9">
        <f t="shared" si="7"/>
        <v>300539</v>
      </c>
      <c r="L28" s="9">
        <f t="shared" si="7"/>
        <v>100187</v>
      </c>
      <c r="M28" s="10">
        <f t="shared" si="7"/>
        <v>400726</v>
      </c>
    </row>
    <row r="29" spans="1:13" x14ac:dyDescent="0.2">
      <c r="A29" s="51" t="s">
        <v>47</v>
      </c>
      <c r="B29" s="51"/>
      <c r="C29" s="11">
        <f>SUM(C25:C28)</f>
        <v>416546</v>
      </c>
      <c r="D29" s="11">
        <f t="shared" ref="D29:M29" si="8">SUM(D25:D28)</f>
        <v>337522</v>
      </c>
      <c r="E29" s="11">
        <f t="shared" si="8"/>
        <v>286992</v>
      </c>
      <c r="F29" s="11">
        <f t="shared" si="8"/>
        <v>92444</v>
      </c>
      <c r="G29" s="11">
        <f t="shared" si="8"/>
        <v>162216</v>
      </c>
      <c r="H29" s="11">
        <f t="shared" si="8"/>
        <v>396841</v>
      </c>
      <c r="I29" s="11">
        <f t="shared" si="8"/>
        <v>387557</v>
      </c>
      <c r="J29" s="11">
        <f t="shared" si="8"/>
        <v>265494</v>
      </c>
      <c r="K29" s="11">
        <f t="shared" si="8"/>
        <v>1253311</v>
      </c>
      <c r="L29" s="11">
        <f t="shared" si="8"/>
        <v>1092301</v>
      </c>
      <c r="M29" s="11">
        <f t="shared" si="8"/>
        <v>2345612</v>
      </c>
    </row>
  </sheetData>
  <mergeCells count="20">
    <mergeCell ref="A24:B24"/>
    <mergeCell ref="A25:A28"/>
    <mergeCell ref="A29:B29"/>
    <mergeCell ref="A10:A13"/>
    <mergeCell ref="A14:B14"/>
    <mergeCell ref="A15:A18"/>
    <mergeCell ref="A19:B19"/>
    <mergeCell ref="A20:A23"/>
    <mergeCell ref="A5:B6"/>
    <mergeCell ref="C5:M5"/>
    <mergeCell ref="C6:M6"/>
    <mergeCell ref="A7:B7"/>
    <mergeCell ref="C7:H7"/>
    <mergeCell ref="I7:J8"/>
    <mergeCell ref="K7:M8"/>
    <mergeCell ref="A8:A9"/>
    <mergeCell ref="B8:B9"/>
    <mergeCell ref="C8:D8"/>
    <mergeCell ref="E8:F8"/>
    <mergeCell ref="G8:H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2:M29"/>
  <sheetViews>
    <sheetView workbookViewId="0"/>
  </sheetViews>
  <sheetFormatPr baseColWidth="10" defaultRowHeight="12.75" x14ac:dyDescent="0.2"/>
  <cols>
    <col min="1" max="1" width="13.7109375" bestFit="1" customWidth="1"/>
    <col min="2" max="2" width="23.42578125" bestFit="1" customWidth="1"/>
    <col min="4" max="4" width="14.42578125" bestFit="1" customWidth="1"/>
    <col min="6" max="6" width="14.5703125" customWidth="1"/>
    <col min="8" max="8" width="14.42578125" bestFit="1" customWidth="1"/>
    <col min="10" max="10" width="14.42578125" bestFit="1" customWidth="1"/>
    <col min="12" max="12" width="14.5703125" customWidth="1"/>
  </cols>
  <sheetData>
    <row r="2" spans="1:13" ht="12" customHeight="1" x14ac:dyDescent="0.2"/>
    <row r="5" spans="1:13" ht="15.75" x14ac:dyDescent="0.2">
      <c r="A5" s="37" t="s">
        <v>121</v>
      </c>
      <c r="B5" s="34"/>
      <c r="C5" s="36" t="s">
        <v>104</v>
      </c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15.75" x14ac:dyDescent="0.2">
      <c r="A6" s="37"/>
      <c r="B6" s="34"/>
      <c r="C6" s="36" t="s">
        <v>105</v>
      </c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x14ac:dyDescent="0.2">
      <c r="A7" s="43" t="s">
        <v>30</v>
      </c>
      <c r="B7" s="45"/>
      <c r="C7" s="43" t="s">
        <v>32</v>
      </c>
      <c r="D7" s="44"/>
      <c r="E7" s="44"/>
      <c r="F7" s="44"/>
      <c r="G7" s="44"/>
      <c r="H7" s="45"/>
      <c r="I7" s="46" t="s">
        <v>33</v>
      </c>
      <c r="J7" s="47"/>
      <c r="K7" s="46" t="s">
        <v>34</v>
      </c>
      <c r="L7" s="65"/>
      <c r="M7" s="47"/>
    </row>
    <row r="8" spans="1:13" x14ac:dyDescent="0.2">
      <c r="A8" s="66" t="s">
        <v>78</v>
      </c>
      <c r="B8" s="66" t="s">
        <v>35</v>
      </c>
      <c r="C8" s="43" t="s">
        <v>1</v>
      </c>
      <c r="D8" s="45"/>
      <c r="E8" s="43" t="s">
        <v>2</v>
      </c>
      <c r="F8" s="45"/>
      <c r="G8" s="43" t="s">
        <v>3</v>
      </c>
      <c r="H8" s="45"/>
      <c r="I8" s="48"/>
      <c r="J8" s="49"/>
      <c r="K8" s="48"/>
      <c r="L8" s="39"/>
      <c r="M8" s="49"/>
    </row>
    <row r="9" spans="1:13" x14ac:dyDescent="0.2">
      <c r="A9" s="67"/>
      <c r="B9" s="67"/>
      <c r="C9" s="20" t="s">
        <v>7</v>
      </c>
      <c r="D9" s="20" t="s">
        <v>9</v>
      </c>
      <c r="E9" s="20" t="s">
        <v>7</v>
      </c>
      <c r="F9" s="20" t="s">
        <v>9</v>
      </c>
      <c r="G9" s="20" t="s">
        <v>7</v>
      </c>
      <c r="H9" s="20" t="s">
        <v>9</v>
      </c>
      <c r="I9" s="20" t="s">
        <v>7</v>
      </c>
      <c r="J9" s="20" t="s">
        <v>9</v>
      </c>
      <c r="K9" s="20" t="s">
        <v>7</v>
      </c>
      <c r="L9" s="20" t="s">
        <v>9</v>
      </c>
      <c r="M9" s="20" t="s">
        <v>6</v>
      </c>
    </row>
    <row r="10" spans="1:13" x14ac:dyDescent="0.2">
      <c r="A10" s="52" t="s">
        <v>1</v>
      </c>
      <c r="B10" s="7" t="s">
        <v>49</v>
      </c>
      <c r="C10" s="9">
        <v>1689</v>
      </c>
      <c r="D10" s="9">
        <v>6410</v>
      </c>
      <c r="E10" s="9"/>
      <c r="F10" s="9"/>
      <c r="G10" s="9">
        <v>5</v>
      </c>
      <c r="H10" s="9">
        <v>921</v>
      </c>
      <c r="I10" s="9">
        <v>565</v>
      </c>
      <c r="J10" s="9">
        <v>1271</v>
      </c>
      <c r="K10" s="9">
        <f>C10+E10+G10+I10</f>
        <v>2259</v>
      </c>
      <c r="L10" s="9">
        <f>D10+F10+H10+J10</f>
        <v>8602</v>
      </c>
      <c r="M10" s="10">
        <f>K10+L10</f>
        <v>10861</v>
      </c>
    </row>
    <row r="11" spans="1:13" x14ac:dyDescent="0.2">
      <c r="A11" s="52"/>
      <c r="B11" s="7" t="s">
        <v>50</v>
      </c>
      <c r="C11" s="9">
        <v>107</v>
      </c>
      <c r="D11" s="9">
        <v>91</v>
      </c>
      <c r="E11" s="9"/>
      <c r="F11" s="9"/>
      <c r="G11" s="9"/>
      <c r="H11" s="9"/>
      <c r="I11" s="9">
        <v>51</v>
      </c>
      <c r="J11" s="9"/>
      <c r="K11" s="9">
        <f t="shared" ref="K11:L14" si="0">C11+E11+G11+I11</f>
        <v>158</v>
      </c>
      <c r="L11" s="9">
        <f t="shared" si="0"/>
        <v>91</v>
      </c>
      <c r="M11" s="10">
        <f t="shared" ref="M11:M29" si="1">K11+L11</f>
        <v>249</v>
      </c>
    </row>
    <row r="12" spans="1:13" x14ac:dyDescent="0.2">
      <c r="A12" s="52"/>
      <c r="B12" s="7" t="s">
        <v>51</v>
      </c>
      <c r="C12" s="9">
        <v>493</v>
      </c>
      <c r="D12" s="9">
        <v>141</v>
      </c>
      <c r="E12" s="9"/>
      <c r="F12" s="9"/>
      <c r="G12" s="9">
        <v>17</v>
      </c>
      <c r="H12" s="9">
        <v>3</v>
      </c>
      <c r="I12" s="9">
        <v>12</v>
      </c>
      <c r="J12" s="9">
        <v>35</v>
      </c>
      <c r="K12" s="9">
        <f t="shared" si="0"/>
        <v>522</v>
      </c>
      <c r="L12" s="9">
        <f t="shared" si="0"/>
        <v>179</v>
      </c>
      <c r="M12" s="10">
        <f t="shared" si="1"/>
        <v>701</v>
      </c>
    </row>
    <row r="13" spans="1:13" x14ac:dyDescent="0.2">
      <c r="A13" s="52"/>
      <c r="B13" s="7" t="s">
        <v>52</v>
      </c>
      <c r="C13" s="9">
        <v>2712</v>
      </c>
      <c r="D13" s="9">
        <v>876</v>
      </c>
      <c r="E13" s="9"/>
      <c r="F13" s="9"/>
      <c r="G13" s="9">
        <v>41</v>
      </c>
      <c r="H13" s="9">
        <v>40</v>
      </c>
      <c r="I13" s="9">
        <v>590</v>
      </c>
      <c r="J13" s="9">
        <v>187</v>
      </c>
      <c r="K13" s="9">
        <f t="shared" si="0"/>
        <v>3343</v>
      </c>
      <c r="L13" s="9">
        <f t="shared" si="0"/>
        <v>1103</v>
      </c>
      <c r="M13" s="10">
        <f t="shared" si="1"/>
        <v>4446</v>
      </c>
    </row>
    <row r="14" spans="1:13" x14ac:dyDescent="0.2">
      <c r="A14" s="51" t="s">
        <v>43</v>
      </c>
      <c r="B14" s="51"/>
      <c r="C14" s="11">
        <v>5001</v>
      </c>
      <c r="D14" s="11">
        <v>7518</v>
      </c>
      <c r="E14" s="11"/>
      <c r="F14" s="11"/>
      <c r="G14" s="11">
        <f>SUM(G10:G13)</f>
        <v>63</v>
      </c>
      <c r="H14" s="11">
        <f>SUM(H10:H13)</f>
        <v>964</v>
      </c>
      <c r="I14" s="11">
        <v>1218</v>
      </c>
      <c r="J14" s="11">
        <v>1493</v>
      </c>
      <c r="K14" s="11">
        <f t="shared" si="0"/>
        <v>6282</v>
      </c>
      <c r="L14" s="11">
        <f t="shared" si="0"/>
        <v>9975</v>
      </c>
      <c r="M14" s="10">
        <f t="shared" si="1"/>
        <v>16257</v>
      </c>
    </row>
    <row r="15" spans="1:13" x14ac:dyDescent="0.2">
      <c r="A15" s="52" t="s">
        <v>2</v>
      </c>
      <c r="B15" s="7" t="s">
        <v>49</v>
      </c>
      <c r="C15" s="9">
        <v>35</v>
      </c>
      <c r="D15" s="9">
        <v>241</v>
      </c>
      <c r="E15" s="9">
        <v>1081</v>
      </c>
      <c r="F15" s="9">
        <v>5860</v>
      </c>
      <c r="G15" s="9">
        <v>1</v>
      </c>
      <c r="H15" s="9">
        <v>1226</v>
      </c>
      <c r="I15" s="9">
        <v>968</v>
      </c>
      <c r="J15" s="9">
        <v>1947</v>
      </c>
      <c r="K15" s="9">
        <f>C15+E15+G15+I15</f>
        <v>2085</v>
      </c>
      <c r="L15" s="9">
        <f>D15+F15+H15+J15</f>
        <v>9274</v>
      </c>
      <c r="M15" s="10">
        <f t="shared" si="1"/>
        <v>11359</v>
      </c>
    </row>
    <row r="16" spans="1:13" x14ac:dyDescent="0.2">
      <c r="A16" s="52"/>
      <c r="B16" s="7" t="s">
        <v>50</v>
      </c>
      <c r="C16" s="9"/>
      <c r="D16" s="9"/>
      <c r="E16" s="9">
        <v>145</v>
      </c>
      <c r="F16" s="9">
        <v>1</v>
      </c>
      <c r="G16" s="9"/>
      <c r="H16" s="9"/>
      <c r="I16" s="9">
        <v>3</v>
      </c>
      <c r="J16" s="9">
        <v>13</v>
      </c>
      <c r="K16" s="9">
        <f t="shared" ref="K16:L19" si="2">C16+E16+G16+I16</f>
        <v>148</v>
      </c>
      <c r="L16" s="9">
        <f t="shared" si="2"/>
        <v>14</v>
      </c>
      <c r="M16" s="10">
        <f t="shared" si="1"/>
        <v>162</v>
      </c>
    </row>
    <row r="17" spans="1:13" x14ac:dyDescent="0.2">
      <c r="A17" s="52"/>
      <c r="B17" s="7" t="s">
        <v>51</v>
      </c>
      <c r="C17" s="9">
        <v>1</v>
      </c>
      <c r="D17" s="9">
        <v>16</v>
      </c>
      <c r="E17" s="9">
        <v>90</v>
      </c>
      <c r="F17" s="9">
        <v>2</v>
      </c>
      <c r="G17" s="9">
        <v>6</v>
      </c>
      <c r="H17" s="9">
        <v>8</v>
      </c>
      <c r="I17" s="9">
        <v>669</v>
      </c>
      <c r="J17" s="9">
        <v>691</v>
      </c>
      <c r="K17" s="9">
        <f t="shared" si="2"/>
        <v>766</v>
      </c>
      <c r="L17" s="9">
        <f t="shared" si="2"/>
        <v>717</v>
      </c>
      <c r="M17" s="10">
        <f t="shared" si="1"/>
        <v>1483</v>
      </c>
    </row>
    <row r="18" spans="1:13" x14ac:dyDescent="0.2">
      <c r="A18" s="52"/>
      <c r="B18" s="7" t="s">
        <v>52</v>
      </c>
      <c r="C18" s="9">
        <v>1</v>
      </c>
      <c r="D18" s="9">
        <v>681</v>
      </c>
      <c r="E18" s="9">
        <v>902</v>
      </c>
      <c r="F18" s="9">
        <v>73</v>
      </c>
      <c r="G18" s="9">
        <v>269</v>
      </c>
      <c r="H18" s="9">
        <v>14</v>
      </c>
      <c r="I18" s="9">
        <v>55</v>
      </c>
      <c r="J18" s="9">
        <v>54</v>
      </c>
      <c r="K18" s="9">
        <f t="shared" si="2"/>
        <v>1227</v>
      </c>
      <c r="L18" s="9">
        <f t="shared" si="2"/>
        <v>822</v>
      </c>
      <c r="M18" s="10">
        <f t="shared" si="1"/>
        <v>2049</v>
      </c>
    </row>
    <row r="19" spans="1:13" x14ac:dyDescent="0.2">
      <c r="A19" s="51" t="s">
        <v>44</v>
      </c>
      <c r="B19" s="51"/>
      <c r="C19" s="11">
        <v>37</v>
      </c>
      <c r="D19" s="11">
        <f t="shared" ref="D19:J19" si="3">SUM(D15:D18)</f>
        <v>938</v>
      </c>
      <c r="E19" s="11">
        <f t="shared" si="3"/>
        <v>2218</v>
      </c>
      <c r="F19" s="11">
        <f t="shared" si="3"/>
        <v>5936</v>
      </c>
      <c r="G19" s="11">
        <f t="shared" si="3"/>
        <v>276</v>
      </c>
      <c r="H19" s="11">
        <f t="shared" si="3"/>
        <v>1248</v>
      </c>
      <c r="I19" s="11">
        <f t="shared" si="3"/>
        <v>1695</v>
      </c>
      <c r="J19" s="11">
        <f t="shared" si="3"/>
        <v>2705</v>
      </c>
      <c r="K19" s="11">
        <f t="shared" si="2"/>
        <v>4226</v>
      </c>
      <c r="L19" s="11">
        <f t="shared" si="2"/>
        <v>10827</v>
      </c>
      <c r="M19" s="10">
        <f t="shared" si="1"/>
        <v>15053</v>
      </c>
    </row>
    <row r="20" spans="1:13" x14ac:dyDescent="0.2">
      <c r="A20" s="52" t="s">
        <v>3</v>
      </c>
      <c r="B20" s="7" t="s">
        <v>49</v>
      </c>
      <c r="C20" s="9">
        <v>536</v>
      </c>
      <c r="D20" s="9">
        <v>176</v>
      </c>
      <c r="E20" s="9">
        <v>287</v>
      </c>
      <c r="F20" s="9">
        <v>12</v>
      </c>
      <c r="G20" s="9">
        <v>158</v>
      </c>
      <c r="H20" s="9">
        <v>5399</v>
      </c>
      <c r="I20" s="9">
        <v>159</v>
      </c>
      <c r="J20" s="9">
        <v>1791</v>
      </c>
      <c r="K20" s="9">
        <f>C20+E20+G20+I20</f>
        <v>1140</v>
      </c>
      <c r="L20" s="9">
        <f>D20+F20+H20+J20</f>
        <v>7378</v>
      </c>
      <c r="M20" s="10">
        <f t="shared" si="1"/>
        <v>8518</v>
      </c>
    </row>
    <row r="21" spans="1:13" x14ac:dyDescent="0.2">
      <c r="A21" s="52"/>
      <c r="B21" s="7" t="s">
        <v>50</v>
      </c>
      <c r="C21" s="9">
        <v>1</v>
      </c>
      <c r="D21" s="9">
        <v>2</v>
      </c>
      <c r="E21" s="9"/>
      <c r="F21" s="9"/>
      <c r="G21" s="9">
        <v>31</v>
      </c>
      <c r="H21" s="9">
        <v>10</v>
      </c>
      <c r="I21" s="9">
        <v>13</v>
      </c>
      <c r="J21" s="9">
        <v>4</v>
      </c>
      <c r="K21" s="9">
        <f t="shared" ref="K21:L23" si="4">C21+E21+G21+I21</f>
        <v>45</v>
      </c>
      <c r="L21" s="9">
        <f t="shared" si="4"/>
        <v>16</v>
      </c>
      <c r="M21" s="10">
        <f t="shared" si="1"/>
        <v>61</v>
      </c>
    </row>
    <row r="22" spans="1:13" x14ac:dyDescent="0.2">
      <c r="A22" s="52"/>
      <c r="B22" s="7" t="s">
        <v>51</v>
      </c>
      <c r="C22" s="9">
        <v>42</v>
      </c>
      <c r="D22" s="9">
        <v>39</v>
      </c>
      <c r="E22" s="9">
        <v>31</v>
      </c>
      <c r="F22" s="9"/>
      <c r="G22" s="9">
        <v>125</v>
      </c>
      <c r="H22" s="9">
        <v>12</v>
      </c>
      <c r="I22" s="9">
        <v>40</v>
      </c>
      <c r="J22" s="9">
        <v>28</v>
      </c>
      <c r="K22" s="9">
        <f t="shared" si="4"/>
        <v>238</v>
      </c>
      <c r="L22" s="9">
        <f t="shared" si="4"/>
        <v>79</v>
      </c>
      <c r="M22" s="10">
        <f t="shared" si="1"/>
        <v>317</v>
      </c>
    </row>
    <row r="23" spans="1:13" x14ac:dyDescent="0.2">
      <c r="A23" s="52"/>
      <c r="B23" s="7" t="s">
        <v>52</v>
      </c>
      <c r="C23" s="9">
        <v>160</v>
      </c>
      <c r="D23" s="9">
        <v>208</v>
      </c>
      <c r="E23" s="9">
        <v>119</v>
      </c>
      <c r="F23" s="9"/>
      <c r="G23" s="9">
        <v>567</v>
      </c>
      <c r="H23" s="9">
        <v>160</v>
      </c>
      <c r="I23" s="9">
        <v>232</v>
      </c>
      <c r="J23" s="9">
        <v>157</v>
      </c>
      <c r="K23" s="9">
        <f t="shared" si="4"/>
        <v>1078</v>
      </c>
      <c r="L23" s="9">
        <f t="shared" si="4"/>
        <v>525</v>
      </c>
      <c r="M23" s="10">
        <f t="shared" si="1"/>
        <v>1603</v>
      </c>
    </row>
    <row r="24" spans="1:13" x14ac:dyDescent="0.2">
      <c r="A24" s="51" t="s">
        <v>45</v>
      </c>
      <c r="B24" s="51"/>
      <c r="C24" s="11">
        <f t="shared" ref="C24:L24" si="5">SUM(C20:C23)</f>
        <v>739</v>
      </c>
      <c r="D24" s="11">
        <f t="shared" si="5"/>
        <v>425</v>
      </c>
      <c r="E24" s="11">
        <f t="shared" si="5"/>
        <v>437</v>
      </c>
      <c r="F24" s="11">
        <f t="shared" si="5"/>
        <v>12</v>
      </c>
      <c r="G24" s="11">
        <f t="shared" si="5"/>
        <v>881</v>
      </c>
      <c r="H24" s="11">
        <f t="shared" si="5"/>
        <v>5581</v>
      </c>
      <c r="I24" s="11">
        <f t="shared" si="5"/>
        <v>444</v>
      </c>
      <c r="J24" s="11">
        <f t="shared" si="5"/>
        <v>1980</v>
      </c>
      <c r="K24" s="11">
        <f t="shared" si="5"/>
        <v>2501</v>
      </c>
      <c r="L24" s="11">
        <f t="shared" si="5"/>
        <v>7998</v>
      </c>
      <c r="M24" s="10">
        <f t="shared" si="1"/>
        <v>10499</v>
      </c>
    </row>
    <row r="25" spans="1:13" x14ac:dyDescent="0.2">
      <c r="A25" s="52" t="s">
        <v>46</v>
      </c>
      <c r="B25" s="7" t="s">
        <v>49</v>
      </c>
      <c r="C25" s="9">
        <f t="shared" ref="C25:D28" si="6">C10+C15+C20</f>
        <v>2260</v>
      </c>
      <c r="D25" s="9">
        <f t="shared" si="6"/>
        <v>6827</v>
      </c>
      <c r="E25" s="9">
        <f>E15+E20</f>
        <v>1368</v>
      </c>
      <c r="F25" s="9">
        <f>F15+F20</f>
        <v>5872</v>
      </c>
      <c r="G25" s="9">
        <f t="shared" ref="G25:L28" si="7">G10+G15+G20</f>
        <v>164</v>
      </c>
      <c r="H25" s="9">
        <f t="shared" si="7"/>
        <v>7546</v>
      </c>
      <c r="I25" s="9">
        <f t="shared" si="7"/>
        <v>1692</v>
      </c>
      <c r="J25" s="9">
        <f t="shared" si="7"/>
        <v>5009</v>
      </c>
      <c r="K25" s="9">
        <f t="shared" si="7"/>
        <v>5484</v>
      </c>
      <c r="L25" s="9">
        <f t="shared" si="7"/>
        <v>25254</v>
      </c>
      <c r="M25" s="10">
        <f t="shared" si="1"/>
        <v>30738</v>
      </c>
    </row>
    <row r="26" spans="1:13" x14ac:dyDescent="0.2">
      <c r="A26" s="52"/>
      <c r="B26" s="7" t="s">
        <v>50</v>
      </c>
      <c r="C26" s="9">
        <f t="shared" si="6"/>
        <v>108</v>
      </c>
      <c r="D26" s="9">
        <f t="shared" si="6"/>
        <v>93</v>
      </c>
      <c r="E26" s="9">
        <f>E16+E21</f>
        <v>145</v>
      </c>
      <c r="F26" s="9">
        <v>1</v>
      </c>
      <c r="G26" s="9">
        <f t="shared" si="7"/>
        <v>31</v>
      </c>
      <c r="H26" s="9">
        <f t="shared" si="7"/>
        <v>10</v>
      </c>
      <c r="I26" s="9">
        <f t="shared" si="7"/>
        <v>67</v>
      </c>
      <c r="J26" s="9">
        <f t="shared" si="7"/>
        <v>17</v>
      </c>
      <c r="K26" s="9">
        <f t="shared" si="7"/>
        <v>351</v>
      </c>
      <c r="L26" s="9">
        <f t="shared" si="7"/>
        <v>121</v>
      </c>
      <c r="M26" s="10">
        <f t="shared" si="1"/>
        <v>472</v>
      </c>
    </row>
    <row r="27" spans="1:13" x14ac:dyDescent="0.2">
      <c r="A27" s="52"/>
      <c r="B27" s="7" t="s">
        <v>51</v>
      </c>
      <c r="C27" s="9">
        <f t="shared" si="6"/>
        <v>536</v>
      </c>
      <c r="D27" s="9">
        <f t="shared" si="6"/>
        <v>196</v>
      </c>
      <c r="E27" s="9">
        <f>E17+E22</f>
        <v>121</v>
      </c>
      <c r="F27" s="9">
        <v>2</v>
      </c>
      <c r="G27" s="9">
        <f t="shared" si="7"/>
        <v>148</v>
      </c>
      <c r="H27" s="9">
        <f t="shared" si="7"/>
        <v>23</v>
      </c>
      <c r="I27" s="9">
        <f t="shared" si="7"/>
        <v>721</v>
      </c>
      <c r="J27" s="9">
        <f t="shared" si="7"/>
        <v>754</v>
      </c>
      <c r="K27" s="9">
        <f t="shared" si="7"/>
        <v>1526</v>
      </c>
      <c r="L27" s="9">
        <f t="shared" si="7"/>
        <v>975</v>
      </c>
      <c r="M27" s="10">
        <f t="shared" si="1"/>
        <v>2501</v>
      </c>
    </row>
    <row r="28" spans="1:13" x14ac:dyDescent="0.2">
      <c r="A28" s="52"/>
      <c r="B28" s="7" t="s">
        <v>52</v>
      </c>
      <c r="C28" s="9">
        <f t="shared" si="6"/>
        <v>2873</v>
      </c>
      <c r="D28" s="9">
        <f t="shared" si="6"/>
        <v>1765</v>
      </c>
      <c r="E28" s="9">
        <f>E18+E23</f>
        <v>1021</v>
      </c>
      <c r="F28" s="9">
        <v>73</v>
      </c>
      <c r="G28" s="9">
        <f t="shared" si="7"/>
        <v>877</v>
      </c>
      <c r="H28" s="9">
        <f t="shared" si="7"/>
        <v>214</v>
      </c>
      <c r="I28" s="9">
        <f t="shared" si="7"/>
        <v>877</v>
      </c>
      <c r="J28" s="9">
        <f t="shared" si="7"/>
        <v>398</v>
      </c>
      <c r="K28" s="9">
        <f t="shared" si="7"/>
        <v>5648</v>
      </c>
      <c r="L28" s="9">
        <f t="shared" si="7"/>
        <v>2450</v>
      </c>
      <c r="M28" s="10">
        <f t="shared" si="1"/>
        <v>8098</v>
      </c>
    </row>
    <row r="29" spans="1:13" x14ac:dyDescent="0.2">
      <c r="A29" s="51" t="s">
        <v>47</v>
      </c>
      <c r="B29" s="51"/>
      <c r="C29" s="11">
        <f t="shared" ref="C29:L29" si="8">SUM(C25:C28)</f>
        <v>5777</v>
      </c>
      <c r="D29" s="11">
        <f t="shared" si="8"/>
        <v>8881</v>
      </c>
      <c r="E29" s="11">
        <f t="shared" si="8"/>
        <v>2655</v>
      </c>
      <c r="F29" s="11">
        <f t="shared" si="8"/>
        <v>5948</v>
      </c>
      <c r="G29" s="11">
        <f t="shared" si="8"/>
        <v>1220</v>
      </c>
      <c r="H29" s="11">
        <f t="shared" si="8"/>
        <v>7793</v>
      </c>
      <c r="I29" s="11">
        <f t="shared" si="8"/>
        <v>3357</v>
      </c>
      <c r="J29" s="11">
        <f t="shared" si="8"/>
        <v>6178</v>
      </c>
      <c r="K29" s="11">
        <f t="shared" si="8"/>
        <v>13009</v>
      </c>
      <c r="L29" s="11">
        <f t="shared" si="8"/>
        <v>28800</v>
      </c>
      <c r="M29" s="10">
        <f t="shared" si="1"/>
        <v>41809</v>
      </c>
    </row>
  </sheetData>
  <mergeCells count="20">
    <mergeCell ref="A24:B24"/>
    <mergeCell ref="A25:A28"/>
    <mergeCell ref="A29:B29"/>
    <mergeCell ref="A10:A13"/>
    <mergeCell ref="A14:B14"/>
    <mergeCell ref="A15:A18"/>
    <mergeCell ref="A19:B19"/>
    <mergeCell ref="A20:A23"/>
    <mergeCell ref="A5:B6"/>
    <mergeCell ref="C5:M5"/>
    <mergeCell ref="C6:M6"/>
    <mergeCell ref="A7:B7"/>
    <mergeCell ref="C7:H7"/>
    <mergeCell ref="I7:J8"/>
    <mergeCell ref="K7:M8"/>
    <mergeCell ref="A8:A9"/>
    <mergeCell ref="B8:B9"/>
    <mergeCell ref="C8:D8"/>
    <mergeCell ref="E8:F8"/>
    <mergeCell ref="G8:H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4:M35"/>
  <sheetViews>
    <sheetView zoomScaleNormal="100" workbookViewId="0"/>
  </sheetViews>
  <sheetFormatPr baseColWidth="10" defaultColWidth="9.140625" defaultRowHeight="12.75" x14ac:dyDescent="0.2"/>
  <cols>
    <col min="1" max="1" width="25.7109375" bestFit="1" customWidth="1"/>
    <col min="2" max="2" width="9.5703125" bestFit="1" customWidth="1"/>
    <col min="3" max="3" width="11.85546875" bestFit="1" customWidth="1"/>
    <col min="4" max="5" width="9.5703125" bestFit="1" customWidth="1"/>
    <col min="6" max="6" width="11.85546875" bestFit="1" customWidth="1"/>
    <col min="7" max="8" width="9.5703125" bestFit="1" customWidth="1"/>
    <col min="9" max="9" width="11.85546875" bestFit="1" customWidth="1"/>
    <col min="10" max="10" width="9.5703125" bestFit="1" customWidth="1"/>
    <col min="11" max="11" width="11.42578125" bestFit="1" customWidth="1"/>
    <col min="12" max="12" width="11.85546875" bestFit="1" customWidth="1"/>
    <col min="13" max="13" width="11.42578125" bestFit="1" customWidth="1"/>
  </cols>
  <sheetData>
    <row r="4" spans="1:13" ht="15.75" x14ac:dyDescent="0.25">
      <c r="A4" s="55" t="s">
        <v>106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ht="15.75" x14ac:dyDescent="0.25">
      <c r="A5" s="55" t="s">
        <v>107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15.75" x14ac:dyDescent="0.25">
      <c r="A6" s="55" t="s">
        <v>120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ht="18" x14ac:dyDescent="0.2">
      <c r="A7" s="68" t="s">
        <v>0</v>
      </c>
      <c r="B7" s="69" t="s">
        <v>1</v>
      </c>
      <c r="C7" s="69"/>
      <c r="D7" s="69"/>
      <c r="E7" s="69" t="s">
        <v>2</v>
      </c>
      <c r="F7" s="69"/>
      <c r="G7" s="69"/>
      <c r="H7" s="69" t="s">
        <v>3</v>
      </c>
      <c r="I7" s="69"/>
      <c r="J7" s="69"/>
      <c r="K7" s="69" t="s">
        <v>4</v>
      </c>
      <c r="L7" s="69"/>
      <c r="M7" s="69"/>
    </row>
    <row r="8" spans="1:13" x14ac:dyDescent="0.2">
      <c r="A8" s="68"/>
      <c r="B8" s="68" t="s">
        <v>5</v>
      </c>
      <c r="C8" s="68"/>
      <c r="D8" s="68" t="s">
        <v>6</v>
      </c>
      <c r="E8" s="68" t="s">
        <v>5</v>
      </c>
      <c r="F8" s="68"/>
      <c r="G8" s="68" t="s">
        <v>6</v>
      </c>
      <c r="H8" s="68" t="s">
        <v>5</v>
      </c>
      <c r="I8" s="68"/>
      <c r="J8" s="68" t="s">
        <v>6</v>
      </c>
      <c r="K8" s="68" t="s">
        <v>5</v>
      </c>
      <c r="L8" s="68"/>
      <c r="M8" s="68" t="s">
        <v>6</v>
      </c>
    </row>
    <row r="9" spans="1:13" x14ac:dyDescent="0.2">
      <c r="A9" s="68"/>
      <c r="B9" s="21" t="s">
        <v>7</v>
      </c>
      <c r="C9" s="21" t="s">
        <v>8</v>
      </c>
      <c r="D9" s="68"/>
      <c r="E9" s="21" t="s">
        <v>7</v>
      </c>
      <c r="F9" s="21" t="s">
        <v>8</v>
      </c>
      <c r="G9" s="68"/>
      <c r="H9" s="21" t="s">
        <v>7</v>
      </c>
      <c r="I9" s="21" t="s">
        <v>9</v>
      </c>
      <c r="J9" s="68"/>
      <c r="K9" s="21" t="s">
        <v>7</v>
      </c>
      <c r="L9" s="21" t="s">
        <v>9</v>
      </c>
      <c r="M9" s="68"/>
    </row>
    <row r="10" spans="1:13" x14ac:dyDescent="0.2">
      <c r="A10" s="13" t="s">
        <v>10</v>
      </c>
      <c r="B10" s="9">
        <v>338415</v>
      </c>
      <c r="C10" s="9">
        <v>307895</v>
      </c>
      <c r="D10" s="10">
        <f>B10+C10</f>
        <v>646310</v>
      </c>
      <c r="E10" s="9">
        <v>33195</v>
      </c>
      <c r="F10" s="9">
        <v>20523</v>
      </c>
      <c r="G10" s="10">
        <f>E10+F10</f>
        <v>53718</v>
      </c>
      <c r="H10" s="9">
        <v>50713</v>
      </c>
      <c r="I10" s="9">
        <v>17985</v>
      </c>
      <c r="J10" s="10">
        <f>H10+I10</f>
        <v>68698</v>
      </c>
      <c r="K10" s="9">
        <f>B10+E10+H10</f>
        <v>422323</v>
      </c>
      <c r="L10" s="9">
        <f>C10+F10+I10</f>
        <v>346403</v>
      </c>
      <c r="M10" s="10">
        <f>K10+L10</f>
        <v>768726</v>
      </c>
    </row>
    <row r="11" spans="1:13" x14ac:dyDescent="0.2">
      <c r="A11" s="13" t="s">
        <v>11</v>
      </c>
      <c r="B11" s="9">
        <v>1677</v>
      </c>
      <c r="C11" s="9"/>
      <c r="D11" s="10">
        <f t="shared" ref="D11:D34" si="0">B11+C11</f>
        <v>1677</v>
      </c>
      <c r="E11" s="9">
        <v>255872</v>
      </c>
      <c r="F11" s="9">
        <v>98053</v>
      </c>
      <c r="G11" s="10">
        <f t="shared" ref="G11:G34" si="1">E11+F11</f>
        <v>353925</v>
      </c>
      <c r="H11" s="9">
        <v>32098</v>
      </c>
      <c r="I11" s="9">
        <v>339</v>
      </c>
      <c r="J11" s="10">
        <f t="shared" ref="J11:J34" si="2">H11+I11</f>
        <v>32437</v>
      </c>
      <c r="K11" s="9">
        <f t="shared" ref="K11:L34" si="3">B11+E11+H11</f>
        <v>289647</v>
      </c>
      <c r="L11" s="9">
        <f t="shared" si="3"/>
        <v>98392</v>
      </c>
      <c r="M11" s="10">
        <f t="shared" ref="M11:M34" si="4">K11+L11</f>
        <v>388039</v>
      </c>
    </row>
    <row r="12" spans="1:13" x14ac:dyDescent="0.2">
      <c r="A12" s="13" t="s">
        <v>12</v>
      </c>
      <c r="B12" s="9">
        <v>10939</v>
      </c>
      <c r="C12" s="9">
        <v>44691</v>
      </c>
      <c r="D12" s="10">
        <f t="shared" si="0"/>
        <v>55630</v>
      </c>
      <c r="E12" s="9">
        <v>19033</v>
      </c>
      <c r="F12" s="9">
        <v>79648</v>
      </c>
      <c r="G12" s="10">
        <f t="shared" si="1"/>
        <v>98681</v>
      </c>
      <c r="H12" s="9">
        <v>133464</v>
      </c>
      <c r="I12" s="9">
        <v>280295</v>
      </c>
      <c r="J12" s="10">
        <f t="shared" si="2"/>
        <v>413759</v>
      </c>
      <c r="K12" s="9">
        <f t="shared" si="3"/>
        <v>163436</v>
      </c>
      <c r="L12" s="9">
        <f t="shared" si="3"/>
        <v>404634</v>
      </c>
      <c r="M12" s="10">
        <f t="shared" si="4"/>
        <v>568070</v>
      </c>
    </row>
    <row r="13" spans="1:13" x14ac:dyDescent="0.2">
      <c r="A13" s="14" t="s">
        <v>13</v>
      </c>
      <c r="B13" s="10">
        <f>SUM(B10:B12)</f>
        <v>351031</v>
      </c>
      <c r="C13" s="10">
        <f t="shared" ref="C13:I13" si="5">SUM(C10:C12)</f>
        <v>352586</v>
      </c>
      <c r="D13" s="10">
        <f t="shared" si="0"/>
        <v>703617</v>
      </c>
      <c r="E13" s="10">
        <f t="shared" si="5"/>
        <v>308100</v>
      </c>
      <c r="F13" s="10">
        <f t="shared" si="5"/>
        <v>198224</v>
      </c>
      <c r="G13" s="10">
        <f t="shared" si="1"/>
        <v>506324</v>
      </c>
      <c r="H13" s="10">
        <f t="shared" si="5"/>
        <v>216275</v>
      </c>
      <c r="I13" s="10">
        <f t="shared" si="5"/>
        <v>298619</v>
      </c>
      <c r="J13" s="10">
        <f t="shared" si="2"/>
        <v>514894</v>
      </c>
      <c r="K13" s="10">
        <f t="shared" si="3"/>
        <v>875406</v>
      </c>
      <c r="L13" s="10">
        <f t="shared" si="3"/>
        <v>849429</v>
      </c>
      <c r="M13" s="10">
        <f t="shared" si="4"/>
        <v>1724835</v>
      </c>
    </row>
    <row r="14" spans="1:13" x14ac:dyDescent="0.2">
      <c r="A14" s="15" t="s">
        <v>81</v>
      </c>
      <c r="B14" s="9"/>
      <c r="C14" s="9"/>
      <c r="D14" s="10">
        <f t="shared" si="0"/>
        <v>0</v>
      </c>
      <c r="E14" s="16">
        <v>5730</v>
      </c>
      <c r="F14" s="16">
        <v>20</v>
      </c>
      <c r="G14" s="10">
        <f t="shared" si="1"/>
        <v>5750</v>
      </c>
      <c r="H14" s="16">
        <v>106</v>
      </c>
      <c r="I14" s="16"/>
      <c r="J14" s="10">
        <f t="shared" si="2"/>
        <v>106</v>
      </c>
      <c r="K14" s="9">
        <f t="shared" si="3"/>
        <v>5836</v>
      </c>
      <c r="L14" s="9">
        <f t="shared" si="3"/>
        <v>20</v>
      </c>
      <c r="M14" s="10">
        <f t="shared" si="4"/>
        <v>5856</v>
      </c>
    </row>
    <row r="15" spans="1:13" x14ac:dyDescent="0.2">
      <c r="A15" s="15" t="s">
        <v>108</v>
      </c>
      <c r="B15" s="16"/>
      <c r="C15" s="16"/>
      <c r="D15" s="10">
        <f t="shared" si="0"/>
        <v>0</v>
      </c>
      <c r="E15" s="16"/>
      <c r="F15" s="16"/>
      <c r="G15" s="10">
        <f t="shared" si="1"/>
        <v>0</v>
      </c>
      <c r="H15" s="16">
        <v>4</v>
      </c>
      <c r="I15" s="16"/>
      <c r="J15" s="10">
        <f t="shared" si="2"/>
        <v>4</v>
      </c>
      <c r="K15" s="9">
        <f t="shared" si="3"/>
        <v>4</v>
      </c>
      <c r="L15" s="9">
        <f t="shared" si="3"/>
        <v>0</v>
      </c>
      <c r="M15" s="10">
        <f t="shared" si="4"/>
        <v>4</v>
      </c>
    </row>
    <row r="16" spans="1:13" x14ac:dyDescent="0.2">
      <c r="A16" s="15" t="s">
        <v>85</v>
      </c>
      <c r="B16" s="16"/>
      <c r="C16" s="16"/>
      <c r="D16" s="10">
        <f t="shared" si="0"/>
        <v>0</v>
      </c>
      <c r="E16" s="16">
        <v>2</v>
      </c>
      <c r="F16" s="16"/>
      <c r="G16" s="10">
        <f t="shared" si="1"/>
        <v>2</v>
      </c>
      <c r="H16" s="16"/>
      <c r="I16" s="16"/>
      <c r="J16" s="10">
        <f t="shared" si="2"/>
        <v>0</v>
      </c>
      <c r="K16" s="9">
        <f t="shared" si="3"/>
        <v>2</v>
      </c>
      <c r="L16" s="9">
        <f t="shared" si="3"/>
        <v>0</v>
      </c>
      <c r="M16" s="10">
        <f t="shared" si="4"/>
        <v>2</v>
      </c>
    </row>
    <row r="17" spans="1:13" x14ac:dyDescent="0.2">
      <c r="A17" s="17" t="s">
        <v>86</v>
      </c>
      <c r="B17" s="16">
        <v>4735</v>
      </c>
      <c r="C17" s="16"/>
      <c r="D17" s="10">
        <f t="shared" si="0"/>
        <v>4735</v>
      </c>
      <c r="E17" s="16">
        <v>65048</v>
      </c>
      <c r="F17" s="16">
        <v>1152</v>
      </c>
      <c r="G17" s="10">
        <f t="shared" si="1"/>
        <v>66200</v>
      </c>
      <c r="H17" s="16">
        <v>22839</v>
      </c>
      <c r="I17" s="16">
        <v>226</v>
      </c>
      <c r="J17" s="10">
        <f t="shared" si="2"/>
        <v>23065</v>
      </c>
      <c r="K17" s="9">
        <f>B17+E17+H17</f>
        <v>92622</v>
      </c>
      <c r="L17" s="9">
        <f t="shared" si="3"/>
        <v>1378</v>
      </c>
      <c r="M17" s="10">
        <f t="shared" si="4"/>
        <v>94000</v>
      </c>
    </row>
    <row r="18" spans="1:13" x14ac:dyDescent="0.2">
      <c r="A18" s="17" t="s">
        <v>87</v>
      </c>
      <c r="B18" s="16">
        <v>948</v>
      </c>
      <c r="C18" s="16">
        <v>6074</v>
      </c>
      <c r="D18" s="10">
        <f t="shared" si="0"/>
        <v>7022</v>
      </c>
      <c r="E18" s="16">
        <v>435</v>
      </c>
      <c r="F18" s="16">
        <v>3195</v>
      </c>
      <c r="G18" s="10">
        <f t="shared" si="1"/>
        <v>3630</v>
      </c>
      <c r="H18" s="16">
        <v>9837</v>
      </c>
      <c r="I18" s="16">
        <v>22216</v>
      </c>
      <c r="J18" s="10">
        <f t="shared" si="2"/>
        <v>32053</v>
      </c>
      <c r="K18" s="9">
        <f>B18+E18+H18</f>
        <v>11220</v>
      </c>
      <c r="L18" s="9">
        <f t="shared" si="3"/>
        <v>31485</v>
      </c>
      <c r="M18" s="10">
        <f t="shared" si="4"/>
        <v>42705</v>
      </c>
    </row>
    <row r="19" spans="1:13" x14ac:dyDescent="0.2">
      <c r="A19" s="18" t="s">
        <v>14</v>
      </c>
      <c r="B19" s="22">
        <v>21332</v>
      </c>
      <c r="C19" s="22">
        <v>9462</v>
      </c>
      <c r="D19" s="10">
        <f t="shared" si="0"/>
        <v>30794</v>
      </c>
      <c r="E19" s="22">
        <v>5884</v>
      </c>
      <c r="F19" s="22">
        <v>38298</v>
      </c>
      <c r="G19" s="10">
        <f t="shared" si="1"/>
        <v>44182</v>
      </c>
      <c r="H19" s="22">
        <v>15079</v>
      </c>
      <c r="I19" s="22">
        <v>30390</v>
      </c>
      <c r="J19" s="10">
        <f t="shared" si="2"/>
        <v>45469</v>
      </c>
      <c r="K19" s="9">
        <f>B19+E19+H19</f>
        <v>42295</v>
      </c>
      <c r="L19" s="9">
        <f t="shared" si="3"/>
        <v>78150</v>
      </c>
      <c r="M19" s="10">
        <f t="shared" si="4"/>
        <v>120445</v>
      </c>
    </row>
    <row r="20" spans="1:13" x14ac:dyDescent="0.2">
      <c r="A20" s="18" t="s">
        <v>15</v>
      </c>
      <c r="B20" s="22">
        <v>1696</v>
      </c>
      <c r="C20" s="22">
        <v>541</v>
      </c>
      <c r="D20" s="10">
        <f t="shared" si="0"/>
        <v>2237</v>
      </c>
      <c r="E20" s="22">
        <v>5654</v>
      </c>
      <c r="F20" s="22"/>
      <c r="G20" s="10">
        <f t="shared" si="1"/>
        <v>5654</v>
      </c>
      <c r="H20" s="22">
        <v>350</v>
      </c>
      <c r="I20" s="22"/>
      <c r="J20" s="10">
        <f t="shared" si="2"/>
        <v>350</v>
      </c>
      <c r="K20" s="9">
        <f t="shared" si="3"/>
        <v>7700</v>
      </c>
      <c r="L20" s="9">
        <f t="shared" si="3"/>
        <v>541</v>
      </c>
      <c r="M20" s="10">
        <f t="shared" si="4"/>
        <v>8241</v>
      </c>
    </row>
    <row r="21" spans="1:13" x14ac:dyDescent="0.2">
      <c r="A21" s="18" t="s">
        <v>16</v>
      </c>
      <c r="B21" s="22">
        <v>34535</v>
      </c>
      <c r="C21" s="22">
        <v>24208</v>
      </c>
      <c r="D21" s="10">
        <f t="shared" si="0"/>
        <v>58743</v>
      </c>
      <c r="E21" s="22">
        <v>12320</v>
      </c>
      <c r="F21" s="22">
        <v>19434</v>
      </c>
      <c r="G21" s="10">
        <f t="shared" si="1"/>
        <v>31754</v>
      </c>
      <c r="H21" s="22">
        <v>20291</v>
      </c>
      <c r="I21" s="22">
        <v>13625</v>
      </c>
      <c r="J21" s="10">
        <f t="shared" si="2"/>
        <v>33916</v>
      </c>
      <c r="K21" s="9">
        <f t="shared" si="3"/>
        <v>67146</v>
      </c>
      <c r="L21" s="9">
        <f t="shared" si="3"/>
        <v>57267</v>
      </c>
      <c r="M21" s="10">
        <f t="shared" si="4"/>
        <v>124413</v>
      </c>
    </row>
    <row r="22" spans="1:13" x14ac:dyDescent="0.2">
      <c r="A22" s="18" t="s">
        <v>17</v>
      </c>
      <c r="B22" s="22">
        <v>18940</v>
      </c>
      <c r="C22" s="22">
        <v>500</v>
      </c>
      <c r="D22" s="10">
        <f t="shared" si="0"/>
        <v>19440</v>
      </c>
      <c r="E22" s="22">
        <v>68403</v>
      </c>
      <c r="F22" s="22">
        <v>3057</v>
      </c>
      <c r="G22" s="10">
        <f t="shared" si="1"/>
        <v>71460</v>
      </c>
      <c r="H22" s="22">
        <v>4143</v>
      </c>
      <c r="I22" s="22">
        <v>1144</v>
      </c>
      <c r="J22" s="10">
        <f t="shared" si="2"/>
        <v>5287</v>
      </c>
      <c r="K22" s="9">
        <f t="shared" si="3"/>
        <v>91486</v>
      </c>
      <c r="L22" s="9">
        <f t="shared" si="3"/>
        <v>4701</v>
      </c>
      <c r="M22" s="10">
        <f t="shared" si="4"/>
        <v>96187</v>
      </c>
    </row>
    <row r="23" spans="1:13" x14ac:dyDescent="0.2">
      <c r="A23" s="14" t="s">
        <v>88</v>
      </c>
      <c r="B23" s="10">
        <f>SUM(B19:B22)</f>
        <v>76503</v>
      </c>
      <c r="C23" s="10">
        <f t="shared" ref="C23:I23" si="6">SUM(C19:C22)</f>
        <v>34711</v>
      </c>
      <c r="D23" s="10">
        <f t="shared" si="6"/>
        <v>111214</v>
      </c>
      <c r="E23" s="10">
        <f t="shared" si="6"/>
        <v>92261</v>
      </c>
      <c r="F23" s="10">
        <f t="shared" si="6"/>
        <v>60789</v>
      </c>
      <c r="G23" s="10">
        <f t="shared" si="1"/>
        <v>153050</v>
      </c>
      <c r="H23" s="10">
        <f t="shared" si="6"/>
        <v>39863</v>
      </c>
      <c r="I23" s="10">
        <f t="shared" si="6"/>
        <v>45159</v>
      </c>
      <c r="J23" s="10">
        <f t="shared" si="2"/>
        <v>85022</v>
      </c>
      <c r="K23" s="10">
        <f t="shared" si="3"/>
        <v>208627</v>
      </c>
      <c r="L23" s="10">
        <f t="shared" si="3"/>
        <v>140659</v>
      </c>
      <c r="M23" s="10">
        <f t="shared" si="4"/>
        <v>349286</v>
      </c>
    </row>
    <row r="24" spans="1:13" x14ac:dyDescent="0.2">
      <c r="A24" s="17" t="s">
        <v>89</v>
      </c>
      <c r="B24" s="9"/>
      <c r="C24" s="9"/>
      <c r="D24" s="10">
        <f t="shared" si="0"/>
        <v>0</v>
      </c>
      <c r="E24" s="16">
        <v>1021</v>
      </c>
      <c r="F24" s="16"/>
      <c r="G24" s="10">
        <f t="shared" si="1"/>
        <v>1021</v>
      </c>
      <c r="H24" s="16"/>
      <c r="I24" s="16"/>
      <c r="J24" s="10">
        <f t="shared" si="2"/>
        <v>0</v>
      </c>
      <c r="K24" s="9">
        <f t="shared" si="3"/>
        <v>1021</v>
      </c>
      <c r="L24" s="9">
        <f t="shared" si="3"/>
        <v>0</v>
      </c>
      <c r="M24" s="10">
        <f t="shared" si="4"/>
        <v>1021</v>
      </c>
    </row>
    <row r="25" spans="1:13" x14ac:dyDescent="0.2">
      <c r="A25" s="17" t="s">
        <v>122</v>
      </c>
      <c r="B25" s="9"/>
      <c r="C25" s="9"/>
      <c r="D25" s="10">
        <f t="shared" si="0"/>
        <v>0</v>
      </c>
      <c r="E25" s="16">
        <v>5</v>
      </c>
      <c r="F25" s="16"/>
      <c r="G25" s="10">
        <f t="shared" si="1"/>
        <v>5</v>
      </c>
      <c r="H25" s="16">
        <v>8</v>
      </c>
      <c r="I25" s="16"/>
      <c r="J25" s="10">
        <f t="shared" si="2"/>
        <v>8</v>
      </c>
      <c r="K25" s="9">
        <f t="shared" si="3"/>
        <v>13</v>
      </c>
      <c r="L25" s="9">
        <f t="shared" si="3"/>
        <v>0</v>
      </c>
      <c r="M25" s="10">
        <f t="shared" si="4"/>
        <v>13</v>
      </c>
    </row>
    <row r="26" spans="1:13" x14ac:dyDescent="0.2">
      <c r="A26" s="17" t="s">
        <v>109</v>
      </c>
      <c r="B26" s="9"/>
      <c r="C26" s="9"/>
      <c r="D26" s="10">
        <f t="shared" si="0"/>
        <v>0</v>
      </c>
      <c r="E26" s="16"/>
      <c r="F26" s="16"/>
      <c r="G26" s="10">
        <f t="shared" si="1"/>
        <v>0</v>
      </c>
      <c r="H26" s="16"/>
      <c r="I26" s="16"/>
      <c r="J26" s="10">
        <f t="shared" si="2"/>
        <v>0</v>
      </c>
      <c r="K26" s="9">
        <f t="shared" si="3"/>
        <v>0</v>
      </c>
      <c r="L26" s="9">
        <f t="shared" si="3"/>
        <v>0</v>
      </c>
      <c r="M26" s="10">
        <f t="shared" si="4"/>
        <v>0</v>
      </c>
    </row>
    <row r="27" spans="1:13" x14ac:dyDescent="0.2">
      <c r="A27" s="17" t="s">
        <v>93</v>
      </c>
      <c r="B27" s="16">
        <v>7648</v>
      </c>
      <c r="C27" s="16">
        <v>2906</v>
      </c>
      <c r="D27" s="10">
        <f t="shared" si="0"/>
        <v>10554</v>
      </c>
      <c r="E27" s="16">
        <v>5533</v>
      </c>
      <c r="F27" s="16">
        <v>16522</v>
      </c>
      <c r="G27" s="10">
        <f t="shared" si="1"/>
        <v>22055</v>
      </c>
      <c r="H27" s="16">
        <v>6397</v>
      </c>
      <c r="I27" s="16">
        <v>313</v>
      </c>
      <c r="J27" s="10">
        <f t="shared" si="2"/>
        <v>6710</v>
      </c>
      <c r="K27" s="9">
        <f t="shared" si="3"/>
        <v>19578</v>
      </c>
      <c r="L27" s="9">
        <f t="shared" si="3"/>
        <v>19741</v>
      </c>
      <c r="M27" s="10">
        <f t="shared" si="4"/>
        <v>39319</v>
      </c>
    </row>
    <row r="28" spans="1:13" x14ac:dyDescent="0.2">
      <c r="A28" s="17" t="s">
        <v>94</v>
      </c>
      <c r="B28" s="16">
        <v>875</v>
      </c>
      <c r="C28" s="16">
        <v>1023</v>
      </c>
      <c r="D28" s="10">
        <f t="shared" si="0"/>
        <v>1898</v>
      </c>
      <c r="E28" s="16"/>
      <c r="F28" s="16">
        <v>1200</v>
      </c>
      <c r="G28" s="10">
        <f t="shared" si="1"/>
        <v>1200</v>
      </c>
      <c r="H28" s="16">
        <v>21266</v>
      </c>
      <c r="I28" s="16">
        <v>24814</v>
      </c>
      <c r="J28" s="10">
        <f t="shared" si="2"/>
        <v>46080</v>
      </c>
      <c r="K28" s="9">
        <f t="shared" si="3"/>
        <v>22141</v>
      </c>
      <c r="L28" s="9">
        <f t="shared" si="3"/>
        <v>27037</v>
      </c>
      <c r="M28" s="10">
        <f t="shared" si="4"/>
        <v>49178</v>
      </c>
    </row>
    <row r="29" spans="1:13" x14ac:dyDescent="0.2">
      <c r="A29" s="17" t="s">
        <v>95</v>
      </c>
      <c r="B29" s="16">
        <v>1</v>
      </c>
      <c r="C29" s="16"/>
      <c r="D29" s="10">
        <f t="shared" si="0"/>
        <v>1</v>
      </c>
      <c r="E29" s="16"/>
      <c r="F29" s="16"/>
      <c r="G29" s="10">
        <f t="shared" si="1"/>
        <v>0</v>
      </c>
      <c r="H29" s="16">
        <v>151</v>
      </c>
      <c r="I29" s="16">
        <v>26</v>
      </c>
      <c r="J29" s="10">
        <f t="shared" si="2"/>
        <v>177</v>
      </c>
      <c r="K29" s="9">
        <f t="shared" si="3"/>
        <v>152</v>
      </c>
      <c r="L29" s="9">
        <f t="shared" si="3"/>
        <v>26</v>
      </c>
      <c r="M29" s="10">
        <f t="shared" si="4"/>
        <v>178</v>
      </c>
    </row>
    <row r="30" spans="1:13" x14ac:dyDescent="0.2">
      <c r="A30" s="17" t="s">
        <v>110</v>
      </c>
      <c r="B30" s="16">
        <v>1313</v>
      </c>
      <c r="C30" s="16">
        <v>1599</v>
      </c>
      <c r="D30" s="10">
        <f t="shared" si="0"/>
        <v>2912</v>
      </c>
      <c r="E30" s="16">
        <v>887</v>
      </c>
      <c r="F30" s="16">
        <v>19859</v>
      </c>
      <c r="G30" s="10">
        <f t="shared" si="1"/>
        <v>20746</v>
      </c>
      <c r="H30" s="16">
        <v>10718</v>
      </c>
      <c r="I30" s="16">
        <v>13819</v>
      </c>
      <c r="J30" s="10">
        <f t="shared" si="2"/>
        <v>24537</v>
      </c>
      <c r="K30" s="9">
        <f t="shared" si="3"/>
        <v>12918</v>
      </c>
      <c r="L30" s="9">
        <f t="shared" si="3"/>
        <v>35277</v>
      </c>
      <c r="M30" s="10">
        <f t="shared" si="4"/>
        <v>48195</v>
      </c>
    </row>
    <row r="31" spans="1:13" x14ac:dyDescent="0.2">
      <c r="A31" s="17" t="s">
        <v>97</v>
      </c>
      <c r="B31" s="16">
        <v>740</v>
      </c>
      <c r="C31" s="16"/>
      <c r="D31" s="10">
        <f t="shared" si="0"/>
        <v>740</v>
      </c>
      <c r="E31" s="16">
        <v>14843</v>
      </c>
      <c r="F31" s="16">
        <v>10393</v>
      </c>
      <c r="G31" s="10">
        <f t="shared" si="1"/>
        <v>25236</v>
      </c>
      <c r="H31" s="16">
        <v>560</v>
      </c>
      <c r="I31" s="16">
        <v>5440</v>
      </c>
      <c r="J31" s="10">
        <f t="shared" si="2"/>
        <v>6000</v>
      </c>
      <c r="K31" s="9">
        <f t="shared" si="3"/>
        <v>16143</v>
      </c>
      <c r="L31" s="9">
        <f t="shared" si="3"/>
        <v>15833</v>
      </c>
      <c r="M31" s="10">
        <f t="shared" si="4"/>
        <v>31976</v>
      </c>
    </row>
    <row r="32" spans="1:13" x14ac:dyDescent="0.2">
      <c r="A32" s="14" t="s">
        <v>18</v>
      </c>
      <c r="B32" s="10">
        <f>B13+B17+B18+B23+B27+B28+B29+B30+B31</f>
        <v>443794</v>
      </c>
      <c r="C32" s="10">
        <f>C13+C17+C18+C23+C27+C28+C29+C30+C31</f>
        <v>398899</v>
      </c>
      <c r="D32" s="10">
        <f t="shared" ref="D32" si="7">D13+D17+D18+D23+D27+D28+D29+D30+D31</f>
        <v>842693</v>
      </c>
      <c r="E32" s="10">
        <f>E13+E14+E16+E17+E18+E23+E24+E25+E27+E30+E31</f>
        <v>493865</v>
      </c>
      <c r="F32" s="10">
        <f>F13+F14+F17+F18+F23+F27+F28+F30+F31</f>
        <v>311354</v>
      </c>
      <c r="G32" s="10">
        <f t="shared" si="1"/>
        <v>805219</v>
      </c>
      <c r="H32" s="10">
        <f>H13+H14+H15+H17+H18+H23+H25+H27+H28+H29+H30+H31</f>
        <v>328024</v>
      </c>
      <c r="I32" s="10">
        <f>I13+I17+I18+I23+I27+I28+I29+I30+I31</f>
        <v>410632</v>
      </c>
      <c r="J32" s="10">
        <f t="shared" si="2"/>
        <v>738656</v>
      </c>
      <c r="K32" s="10">
        <f>K13+K14+K15+K16+K17+K18+K23+K24+K25+K27+K28+K29+K30+K31</f>
        <v>1265683</v>
      </c>
      <c r="L32" s="10">
        <f>L13+L14+L17+L18+L23+L27+L28+L29+L30+L31</f>
        <v>1120885</v>
      </c>
      <c r="M32" s="10">
        <f t="shared" si="4"/>
        <v>2386568</v>
      </c>
    </row>
    <row r="33" spans="1:13" x14ac:dyDescent="0.2">
      <c r="A33" s="17" t="s">
        <v>21</v>
      </c>
      <c r="B33" s="9"/>
      <c r="C33" s="9"/>
      <c r="D33" s="10">
        <f t="shared" si="0"/>
        <v>0</v>
      </c>
      <c r="E33" s="9"/>
      <c r="F33" s="9"/>
      <c r="G33" s="10">
        <f t="shared" si="1"/>
        <v>0</v>
      </c>
      <c r="H33" s="16">
        <v>387</v>
      </c>
      <c r="I33" s="16">
        <v>216</v>
      </c>
      <c r="J33" s="10">
        <f t="shared" si="2"/>
        <v>603</v>
      </c>
      <c r="K33" s="9">
        <f t="shared" si="3"/>
        <v>387</v>
      </c>
      <c r="L33" s="9">
        <f t="shared" si="3"/>
        <v>216</v>
      </c>
      <c r="M33" s="10">
        <f t="shared" si="4"/>
        <v>603</v>
      </c>
    </row>
    <row r="34" spans="1:13" x14ac:dyDescent="0.2">
      <c r="A34" s="17" t="s">
        <v>123</v>
      </c>
      <c r="B34" s="9"/>
      <c r="C34" s="9"/>
      <c r="D34" s="10">
        <f t="shared" si="0"/>
        <v>0</v>
      </c>
      <c r="E34" s="9"/>
      <c r="F34" s="9"/>
      <c r="G34" s="10">
        <f t="shared" si="1"/>
        <v>0</v>
      </c>
      <c r="H34" s="16">
        <v>250</v>
      </c>
      <c r="I34" s="16"/>
      <c r="J34" s="10">
        <f t="shared" si="2"/>
        <v>250</v>
      </c>
      <c r="K34" s="9">
        <f t="shared" si="3"/>
        <v>250</v>
      </c>
      <c r="L34" s="9">
        <f t="shared" si="3"/>
        <v>0</v>
      </c>
      <c r="M34" s="10">
        <f t="shared" si="4"/>
        <v>250</v>
      </c>
    </row>
    <row r="35" spans="1:13" x14ac:dyDescent="0.2">
      <c r="A35" s="19" t="s">
        <v>27</v>
      </c>
      <c r="B35" s="10">
        <f>B32+B33+B34</f>
        <v>443794</v>
      </c>
      <c r="C35" s="10">
        <f t="shared" ref="C35:M35" si="8">C32+C33+C34</f>
        <v>398899</v>
      </c>
      <c r="D35" s="10">
        <f t="shared" si="8"/>
        <v>842693</v>
      </c>
      <c r="E35" s="10">
        <f t="shared" si="8"/>
        <v>493865</v>
      </c>
      <c r="F35" s="10">
        <f t="shared" si="8"/>
        <v>311354</v>
      </c>
      <c r="G35" s="10">
        <f t="shared" si="8"/>
        <v>805219</v>
      </c>
      <c r="H35" s="10">
        <f t="shared" si="8"/>
        <v>328661</v>
      </c>
      <c r="I35" s="10">
        <f t="shared" si="8"/>
        <v>410848</v>
      </c>
      <c r="J35" s="10">
        <f t="shared" si="8"/>
        <v>739509</v>
      </c>
      <c r="K35" s="10">
        <f t="shared" si="8"/>
        <v>1266320</v>
      </c>
      <c r="L35" s="10">
        <f t="shared" si="8"/>
        <v>1121101</v>
      </c>
      <c r="M35" s="10">
        <f t="shared" si="8"/>
        <v>2387421</v>
      </c>
    </row>
  </sheetData>
  <mergeCells count="16">
    <mergeCell ref="A4:M4"/>
    <mergeCell ref="A5:M5"/>
    <mergeCell ref="A6:M6"/>
    <mergeCell ref="A7:A9"/>
    <mergeCell ref="B7:D7"/>
    <mergeCell ref="E7:G7"/>
    <mergeCell ref="H7:J7"/>
    <mergeCell ref="K7:M7"/>
    <mergeCell ref="B8:C8"/>
    <mergeCell ref="D8:D9"/>
    <mergeCell ref="E8:F8"/>
    <mergeCell ref="G8:G9"/>
    <mergeCell ref="H8:I8"/>
    <mergeCell ref="J8:J9"/>
    <mergeCell ref="K8:L8"/>
    <mergeCell ref="M8:M9"/>
  </mergeCells>
  <phoneticPr fontId="0" type="noConversion"/>
  <pageMargins left="0.74803149606299213" right="0.74803149606299213" top="0.98425196850393704" bottom="0.98425196850393704" header="0" footer="0"/>
  <pageSetup paperSize="9" scale="7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HT72"/>
  <sheetViews>
    <sheetView zoomScaleNormal="100" workbookViewId="0">
      <selection activeCell="A41" sqref="A41"/>
    </sheetView>
  </sheetViews>
  <sheetFormatPr baseColWidth="10" defaultRowHeight="12.75" x14ac:dyDescent="0.2"/>
  <cols>
    <col min="1" max="1" width="15.5703125" customWidth="1"/>
    <col min="2" max="2" width="18.85546875" bestFit="1" customWidth="1"/>
    <col min="3" max="3" width="12.7109375" customWidth="1"/>
    <col min="4" max="4" width="14.140625" customWidth="1"/>
    <col min="5" max="5" width="12.7109375" customWidth="1"/>
    <col min="6" max="6" width="14.42578125" customWidth="1"/>
    <col min="7" max="7" width="12.7109375" customWidth="1"/>
    <col min="8" max="8" width="14.140625" customWidth="1"/>
    <col min="9" max="9" width="12.7109375" customWidth="1"/>
    <col min="10" max="10" width="14.140625" customWidth="1"/>
    <col min="11" max="11" width="14.5703125" customWidth="1"/>
    <col min="12" max="12" width="15.5703125" customWidth="1"/>
    <col min="13" max="13" width="14.42578125" bestFit="1" customWidth="1"/>
  </cols>
  <sheetData>
    <row r="1" spans="1:228" s="4" customFormat="1" x14ac:dyDescent="0.2"/>
    <row r="2" spans="1:228" ht="15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</row>
    <row r="3" spans="1:228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</row>
    <row r="4" spans="1:228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</row>
    <row r="5" spans="1:228" ht="15.75" customHeight="1" x14ac:dyDescent="0.2">
      <c r="A5" s="70" t="s">
        <v>124</v>
      </c>
      <c r="B5" s="71"/>
      <c r="C5" s="35" t="s">
        <v>111</v>
      </c>
      <c r="D5" s="35"/>
      <c r="E5" s="35"/>
      <c r="F5" s="35"/>
      <c r="G5" s="35"/>
      <c r="H5" s="35"/>
      <c r="I5" s="35"/>
      <c r="J5" s="35"/>
      <c r="K5" s="35"/>
      <c r="L5" s="35"/>
      <c r="M5" s="3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</row>
    <row r="6" spans="1:228" ht="15.75" x14ac:dyDescent="0.2">
      <c r="A6" s="70"/>
      <c r="B6" s="71"/>
      <c r="C6" s="35" t="s">
        <v>105</v>
      </c>
      <c r="D6" s="35"/>
      <c r="E6" s="35"/>
      <c r="F6" s="35"/>
      <c r="G6" s="35"/>
      <c r="H6" s="35"/>
      <c r="I6" s="35"/>
      <c r="J6" s="35"/>
      <c r="K6" s="35"/>
      <c r="L6" s="35"/>
      <c r="M6" s="3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</row>
    <row r="7" spans="1:228" ht="12.75" customHeight="1" x14ac:dyDescent="0.2">
      <c r="A7" s="50" t="s">
        <v>30</v>
      </c>
      <c r="B7" s="50"/>
      <c r="C7" s="50" t="s">
        <v>32</v>
      </c>
      <c r="D7" s="50"/>
      <c r="E7" s="50"/>
      <c r="F7" s="50"/>
      <c r="G7" s="50"/>
      <c r="H7" s="50"/>
      <c r="I7" s="50" t="s">
        <v>33</v>
      </c>
      <c r="J7" s="50"/>
      <c r="K7" s="50" t="s">
        <v>34</v>
      </c>
      <c r="L7" s="50"/>
      <c r="M7" s="50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</row>
    <row r="8" spans="1:228" x14ac:dyDescent="0.2">
      <c r="A8" s="50" t="s">
        <v>78</v>
      </c>
      <c r="B8" s="50" t="s">
        <v>35</v>
      </c>
      <c r="C8" s="50" t="s">
        <v>1</v>
      </c>
      <c r="D8" s="50"/>
      <c r="E8" s="50" t="s">
        <v>2</v>
      </c>
      <c r="F8" s="50"/>
      <c r="G8" s="50" t="s">
        <v>3</v>
      </c>
      <c r="H8" s="50"/>
      <c r="I8" s="50"/>
      <c r="J8" s="50"/>
      <c r="K8" s="50"/>
      <c r="L8" s="50"/>
      <c r="M8" s="50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</row>
    <row r="9" spans="1:228" x14ac:dyDescent="0.2">
      <c r="A9" s="50"/>
      <c r="B9" s="50"/>
      <c r="C9" s="20" t="s">
        <v>7</v>
      </c>
      <c r="D9" s="20" t="s">
        <v>9</v>
      </c>
      <c r="E9" s="20" t="s">
        <v>7</v>
      </c>
      <c r="F9" s="20" t="s">
        <v>9</v>
      </c>
      <c r="G9" s="20" t="s">
        <v>7</v>
      </c>
      <c r="H9" s="20" t="s">
        <v>9</v>
      </c>
      <c r="I9" s="20" t="s">
        <v>7</v>
      </c>
      <c r="J9" s="20" t="s">
        <v>9</v>
      </c>
      <c r="K9" s="20" t="s">
        <v>7</v>
      </c>
      <c r="L9" s="20" t="s">
        <v>9</v>
      </c>
      <c r="M9" s="20" t="s">
        <v>6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</row>
    <row r="10" spans="1:228" x14ac:dyDescent="0.2">
      <c r="A10" s="72" t="s">
        <v>1</v>
      </c>
      <c r="B10" s="7" t="s">
        <v>53</v>
      </c>
      <c r="C10" s="9">
        <v>53599</v>
      </c>
      <c r="D10" s="9">
        <v>2651856</v>
      </c>
      <c r="E10" s="9">
        <v>2845</v>
      </c>
      <c r="F10" s="9">
        <v>10762</v>
      </c>
      <c r="G10" s="9">
        <v>6940</v>
      </c>
      <c r="H10" s="9">
        <v>650190</v>
      </c>
      <c r="I10" s="9">
        <v>229498</v>
      </c>
      <c r="J10" s="9">
        <v>5104918</v>
      </c>
      <c r="K10" s="9">
        <f>C10+E10+G10+I10</f>
        <v>292882</v>
      </c>
      <c r="L10" s="9">
        <f>D10+F10+H10+J10</f>
        <v>8417726</v>
      </c>
      <c r="M10" s="10">
        <f>K10+L10</f>
        <v>8710608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</row>
    <row r="11" spans="1:228" x14ac:dyDescent="0.2">
      <c r="A11" s="73"/>
      <c r="B11" s="7" t="s">
        <v>54</v>
      </c>
      <c r="C11" s="9">
        <v>6367592</v>
      </c>
      <c r="D11" s="9">
        <v>431</v>
      </c>
      <c r="E11" s="9">
        <v>233466</v>
      </c>
      <c r="F11" s="9">
        <v>0</v>
      </c>
      <c r="G11" s="9">
        <v>794126</v>
      </c>
      <c r="H11" s="9">
        <v>2102</v>
      </c>
      <c r="I11" s="9">
        <v>1657395</v>
      </c>
      <c r="J11" s="9">
        <v>15226</v>
      </c>
      <c r="K11" s="9">
        <f t="shared" ref="K11:L15" si="0">C11+E11+G11+I11</f>
        <v>9052579</v>
      </c>
      <c r="L11" s="9">
        <f t="shared" si="0"/>
        <v>17759</v>
      </c>
      <c r="M11" s="10">
        <f t="shared" ref="M11:M16" si="1">K11+L11</f>
        <v>9070338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</row>
    <row r="12" spans="1:228" x14ac:dyDescent="0.2">
      <c r="A12" s="73"/>
      <c r="B12" s="7" t="s">
        <v>55</v>
      </c>
      <c r="C12" s="9">
        <v>52208</v>
      </c>
      <c r="D12" s="9">
        <v>364</v>
      </c>
      <c r="E12" s="9">
        <v>1173</v>
      </c>
      <c r="F12" s="9">
        <v>0</v>
      </c>
      <c r="G12" s="9">
        <v>3564</v>
      </c>
      <c r="H12" s="9">
        <v>0</v>
      </c>
      <c r="I12" s="9">
        <v>35327</v>
      </c>
      <c r="J12" s="9">
        <v>143</v>
      </c>
      <c r="K12" s="9">
        <f t="shared" si="0"/>
        <v>92272</v>
      </c>
      <c r="L12" s="9">
        <f t="shared" si="0"/>
        <v>507</v>
      </c>
      <c r="M12" s="10">
        <f t="shared" si="1"/>
        <v>92779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</row>
    <row r="13" spans="1:228" x14ac:dyDescent="0.2">
      <c r="A13" s="73"/>
      <c r="B13" s="7" t="s">
        <v>56</v>
      </c>
      <c r="C13" s="9">
        <v>4449</v>
      </c>
      <c r="D13" s="9">
        <v>2148</v>
      </c>
      <c r="E13" s="9">
        <v>0</v>
      </c>
      <c r="F13" s="9">
        <v>8326</v>
      </c>
      <c r="G13" s="9">
        <v>80</v>
      </c>
      <c r="H13" s="9">
        <v>36709</v>
      </c>
      <c r="I13" s="9">
        <v>5160</v>
      </c>
      <c r="J13" s="9">
        <v>55488</v>
      </c>
      <c r="K13" s="9">
        <f t="shared" si="0"/>
        <v>9689</v>
      </c>
      <c r="L13" s="9">
        <f t="shared" si="0"/>
        <v>102671</v>
      </c>
      <c r="M13" s="10">
        <f t="shared" si="1"/>
        <v>112360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</row>
    <row r="14" spans="1:228" x14ac:dyDescent="0.2">
      <c r="A14" s="73"/>
      <c r="B14" s="7" t="s">
        <v>57</v>
      </c>
      <c r="C14" s="9">
        <v>70838</v>
      </c>
      <c r="D14" s="9">
        <v>270</v>
      </c>
      <c r="E14" s="9">
        <v>3476</v>
      </c>
      <c r="F14" s="9">
        <v>0</v>
      </c>
      <c r="G14" s="9">
        <v>36578</v>
      </c>
      <c r="H14" s="9">
        <v>21</v>
      </c>
      <c r="I14" s="9">
        <v>39166</v>
      </c>
      <c r="J14" s="9">
        <v>99</v>
      </c>
      <c r="K14" s="9">
        <f t="shared" si="0"/>
        <v>150058</v>
      </c>
      <c r="L14" s="9">
        <f t="shared" si="0"/>
        <v>390</v>
      </c>
      <c r="M14" s="10">
        <f t="shared" si="1"/>
        <v>150448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</row>
    <row r="15" spans="1:228" x14ac:dyDescent="0.2">
      <c r="A15" s="74"/>
      <c r="B15" s="7" t="s">
        <v>58</v>
      </c>
      <c r="C15" s="9">
        <v>171</v>
      </c>
      <c r="D15" s="9">
        <v>0</v>
      </c>
      <c r="E15" s="9">
        <v>32</v>
      </c>
      <c r="F15" s="9">
        <v>85</v>
      </c>
      <c r="G15" s="9">
        <v>28</v>
      </c>
      <c r="H15" s="9">
        <v>271</v>
      </c>
      <c r="I15" s="9">
        <v>377</v>
      </c>
      <c r="J15" s="9">
        <v>451</v>
      </c>
      <c r="K15" s="9">
        <f t="shared" si="0"/>
        <v>608</v>
      </c>
      <c r="L15" s="9">
        <f t="shared" si="0"/>
        <v>807</v>
      </c>
      <c r="M15" s="10">
        <f t="shared" si="1"/>
        <v>1415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</row>
    <row r="16" spans="1:228" x14ac:dyDescent="0.2">
      <c r="A16" s="51" t="s">
        <v>43</v>
      </c>
      <c r="B16" s="51"/>
      <c r="C16" s="11">
        <f>SUM(C10:C15)</f>
        <v>6548857</v>
      </c>
      <c r="D16" s="11">
        <f t="shared" ref="D16:J16" si="2">SUM(D10:D15)</f>
        <v>2655069</v>
      </c>
      <c r="E16" s="11">
        <f t="shared" si="2"/>
        <v>240992</v>
      </c>
      <c r="F16" s="11">
        <f t="shared" si="2"/>
        <v>19173</v>
      </c>
      <c r="G16" s="11">
        <f t="shared" si="2"/>
        <v>841316</v>
      </c>
      <c r="H16" s="11">
        <f t="shared" si="2"/>
        <v>689293</v>
      </c>
      <c r="I16" s="11">
        <f t="shared" si="2"/>
        <v>1966923</v>
      </c>
      <c r="J16" s="11">
        <f t="shared" si="2"/>
        <v>5176325</v>
      </c>
      <c r="K16" s="11">
        <f>C16+E16+G16+I16</f>
        <v>9598088</v>
      </c>
      <c r="L16" s="11">
        <f>D16+F16+H16+J16</f>
        <v>8539860</v>
      </c>
      <c r="M16" s="10">
        <f t="shared" si="1"/>
        <v>18137948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</row>
    <row r="17" spans="1:227" x14ac:dyDescent="0.2">
      <c r="A17" s="72" t="s">
        <v>2</v>
      </c>
      <c r="B17" s="7" t="s">
        <v>53</v>
      </c>
      <c r="C17" s="9"/>
      <c r="D17" s="9">
        <v>62542</v>
      </c>
      <c r="E17" s="9">
        <v>7582</v>
      </c>
      <c r="F17" s="9">
        <v>502706</v>
      </c>
      <c r="G17" s="9"/>
      <c r="H17" s="9">
        <v>832980</v>
      </c>
      <c r="I17" s="9">
        <v>64427</v>
      </c>
      <c r="J17" s="9">
        <v>1383879</v>
      </c>
      <c r="K17" s="9">
        <f>C17+E17+G17+I17</f>
        <v>72009</v>
      </c>
      <c r="L17" s="9">
        <f>D17+F17+H17+J17</f>
        <v>2782107</v>
      </c>
      <c r="M17" s="10">
        <f>K17+L17</f>
        <v>2854116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</row>
    <row r="18" spans="1:227" x14ac:dyDescent="0.2">
      <c r="A18" s="73"/>
      <c r="B18" s="7" t="s">
        <v>54</v>
      </c>
      <c r="C18" s="9">
        <v>297515</v>
      </c>
      <c r="D18" s="9"/>
      <c r="E18" s="9">
        <v>1033922</v>
      </c>
      <c r="F18" s="9">
        <v>754</v>
      </c>
      <c r="G18" s="9">
        <v>195059</v>
      </c>
      <c r="H18" s="9">
        <v>2429</v>
      </c>
      <c r="I18" s="9">
        <v>281646</v>
      </c>
      <c r="J18" s="9">
        <v>4421</v>
      </c>
      <c r="K18" s="9">
        <f t="shared" ref="K18:L22" si="3">C18+E18+G18+I18</f>
        <v>1808142</v>
      </c>
      <c r="L18" s="9">
        <f t="shared" si="3"/>
        <v>7604</v>
      </c>
      <c r="M18" s="10">
        <f t="shared" ref="M18:M23" si="4">K18+L18</f>
        <v>1815746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</row>
    <row r="19" spans="1:227" x14ac:dyDescent="0.2">
      <c r="A19" s="73"/>
      <c r="B19" s="7" t="s">
        <v>55</v>
      </c>
      <c r="C19" s="9">
        <v>499</v>
      </c>
      <c r="D19" s="9"/>
      <c r="E19" s="9">
        <v>16203</v>
      </c>
      <c r="F19" s="9"/>
      <c r="G19" s="9"/>
      <c r="H19" s="9"/>
      <c r="I19" s="9">
        <v>10030</v>
      </c>
      <c r="J19" s="9">
        <v>292</v>
      </c>
      <c r="K19" s="9">
        <f t="shared" si="3"/>
        <v>26732</v>
      </c>
      <c r="L19" s="9">
        <f t="shared" si="3"/>
        <v>292</v>
      </c>
      <c r="M19" s="10">
        <f t="shared" si="4"/>
        <v>27024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</row>
    <row r="20" spans="1:227" x14ac:dyDescent="0.2">
      <c r="A20" s="73"/>
      <c r="B20" s="7" t="s">
        <v>56</v>
      </c>
      <c r="C20" s="9"/>
      <c r="D20" s="9"/>
      <c r="E20" s="9">
        <v>593</v>
      </c>
      <c r="F20" s="9">
        <v>7489</v>
      </c>
      <c r="G20" s="9">
        <v>55</v>
      </c>
      <c r="H20" s="9">
        <v>14053</v>
      </c>
      <c r="I20" s="9">
        <v>1628</v>
      </c>
      <c r="J20" s="9">
        <v>4300</v>
      </c>
      <c r="K20" s="9">
        <f t="shared" si="3"/>
        <v>2276</v>
      </c>
      <c r="L20" s="9">
        <f t="shared" si="3"/>
        <v>25842</v>
      </c>
      <c r="M20" s="10">
        <f t="shared" si="4"/>
        <v>28118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</row>
    <row r="21" spans="1:227" x14ac:dyDescent="0.2">
      <c r="A21" s="73"/>
      <c r="B21" s="7" t="s">
        <v>57</v>
      </c>
      <c r="C21" s="9">
        <v>1631</v>
      </c>
      <c r="D21" s="9"/>
      <c r="E21" s="9">
        <v>9575</v>
      </c>
      <c r="F21" s="9">
        <v>176</v>
      </c>
      <c r="G21" s="9">
        <v>9850</v>
      </c>
      <c r="H21" s="9"/>
      <c r="I21" s="9">
        <v>8477</v>
      </c>
      <c r="J21" s="9"/>
      <c r="K21" s="9">
        <f t="shared" si="3"/>
        <v>29533</v>
      </c>
      <c r="L21" s="9">
        <f t="shared" si="3"/>
        <v>176</v>
      </c>
      <c r="M21" s="10">
        <f t="shared" si="4"/>
        <v>29709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</row>
    <row r="22" spans="1:227" x14ac:dyDescent="0.2">
      <c r="A22" s="74"/>
      <c r="B22" s="7" t="s">
        <v>58</v>
      </c>
      <c r="C22" s="9">
        <v>1</v>
      </c>
      <c r="D22" s="9"/>
      <c r="E22" s="9"/>
      <c r="F22" s="9">
        <v>28</v>
      </c>
      <c r="G22" s="9">
        <v>4</v>
      </c>
      <c r="H22" s="9">
        <v>69</v>
      </c>
      <c r="I22" s="9">
        <v>198</v>
      </c>
      <c r="J22" s="9">
        <v>19</v>
      </c>
      <c r="K22" s="9">
        <f t="shared" si="3"/>
        <v>203</v>
      </c>
      <c r="L22" s="9">
        <f t="shared" si="3"/>
        <v>116</v>
      </c>
      <c r="M22" s="10">
        <f t="shared" si="4"/>
        <v>319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</row>
    <row r="23" spans="1:227" x14ac:dyDescent="0.2">
      <c r="A23" s="51" t="s">
        <v>44</v>
      </c>
      <c r="B23" s="51"/>
      <c r="C23" s="11">
        <f>SUM(C17:C22)</f>
        <v>299646</v>
      </c>
      <c r="D23" s="11">
        <f t="shared" ref="D23:J23" si="5">SUM(D17:D22)</f>
        <v>62542</v>
      </c>
      <c r="E23" s="11">
        <f t="shared" si="5"/>
        <v>1067875</v>
      </c>
      <c r="F23" s="11">
        <f t="shared" si="5"/>
        <v>511153</v>
      </c>
      <c r="G23" s="11">
        <f t="shared" si="5"/>
        <v>204968</v>
      </c>
      <c r="H23" s="11">
        <f t="shared" si="5"/>
        <v>849531</v>
      </c>
      <c r="I23" s="11">
        <f t="shared" si="5"/>
        <v>366406</v>
      </c>
      <c r="J23" s="11">
        <f t="shared" si="5"/>
        <v>1392911</v>
      </c>
      <c r="K23" s="11">
        <f>C23+E23+G23+I23</f>
        <v>1938895</v>
      </c>
      <c r="L23" s="11">
        <f>D23+F23+H23+J23</f>
        <v>2816137</v>
      </c>
      <c r="M23" s="10">
        <f t="shared" si="4"/>
        <v>4755032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</row>
    <row r="24" spans="1:227" x14ac:dyDescent="0.2">
      <c r="A24" s="72" t="s">
        <v>3</v>
      </c>
      <c r="B24" s="7" t="s">
        <v>53</v>
      </c>
      <c r="C24" s="9">
        <v>16392</v>
      </c>
      <c r="D24" s="9">
        <v>398647</v>
      </c>
      <c r="E24" s="9">
        <v>6244</v>
      </c>
      <c r="F24" s="9">
        <v>24866</v>
      </c>
      <c r="G24" s="9">
        <v>37021</v>
      </c>
      <c r="H24" s="9">
        <v>1804464</v>
      </c>
      <c r="I24" s="9">
        <v>112596</v>
      </c>
      <c r="J24" s="9">
        <v>2337708</v>
      </c>
      <c r="K24" s="9">
        <f>C24+E24+G24+I24</f>
        <v>172253</v>
      </c>
      <c r="L24" s="9">
        <f>D24+F24+H24+J24</f>
        <v>4565685</v>
      </c>
      <c r="M24" s="10">
        <f>K24+L24</f>
        <v>4737938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</row>
    <row r="25" spans="1:227" x14ac:dyDescent="0.2">
      <c r="A25" s="73"/>
      <c r="B25" s="7" t="s">
        <v>54</v>
      </c>
      <c r="C25" s="9">
        <v>2495069</v>
      </c>
      <c r="D25" s="9"/>
      <c r="E25" s="9">
        <v>659196</v>
      </c>
      <c r="F25" s="9"/>
      <c r="G25" s="9">
        <v>5047316</v>
      </c>
      <c r="H25" s="9">
        <v>164627</v>
      </c>
      <c r="I25" s="9">
        <v>1401049</v>
      </c>
      <c r="J25" s="9">
        <v>84583</v>
      </c>
      <c r="K25" s="9">
        <f t="shared" ref="K25:L29" si="6">C25+E25+G25+I25</f>
        <v>9602630</v>
      </c>
      <c r="L25" s="9">
        <f>D25+F25+H25+J25</f>
        <v>249210</v>
      </c>
      <c r="M25" s="10">
        <f t="shared" ref="M25:M30" si="7">K25+L25</f>
        <v>9851840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</row>
    <row r="26" spans="1:227" x14ac:dyDescent="0.2">
      <c r="A26" s="73"/>
      <c r="B26" s="7" t="s">
        <v>55</v>
      </c>
      <c r="C26" s="9">
        <v>35452</v>
      </c>
      <c r="D26" s="9"/>
      <c r="E26" s="9">
        <v>8025</v>
      </c>
      <c r="F26" s="9">
        <v>18</v>
      </c>
      <c r="G26" s="9">
        <v>65115</v>
      </c>
      <c r="H26" s="9">
        <v>121</v>
      </c>
      <c r="I26" s="9">
        <v>8985</v>
      </c>
      <c r="J26" s="9">
        <v>1984</v>
      </c>
      <c r="K26" s="9">
        <f t="shared" si="6"/>
        <v>117577</v>
      </c>
      <c r="L26" s="9">
        <f>D26+F26+H26+J26</f>
        <v>2123</v>
      </c>
      <c r="M26" s="10">
        <f t="shared" si="7"/>
        <v>119700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</row>
    <row r="27" spans="1:227" x14ac:dyDescent="0.2">
      <c r="A27" s="73"/>
      <c r="B27" s="7" t="s">
        <v>56</v>
      </c>
      <c r="C27" s="9">
        <v>500</v>
      </c>
      <c r="D27" s="9">
        <v>549</v>
      </c>
      <c r="E27" s="9">
        <v>105</v>
      </c>
      <c r="F27" s="9">
        <v>6671</v>
      </c>
      <c r="G27" s="9">
        <v>5512</v>
      </c>
      <c r="H27" s="9">
        <v>64158</v>
      </c>
      <c r="I27" s="9">
        <v>3986</v>
      </c>
      <c r="J27" s="9">
        <v>45253</v>
      </c>
      <c r="K27" s="9">
        <f t="shared" si="6"/>
        <v>10103</v>
      </c>
      <c r="L27" s="9">
        <f t="shared" si="6"/>
        <v>116631</v>
      </c>
      <c r="M27" s="10">
        <f t="shared" si="7"/>
        <v>126734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</row>
    <row r="28" spans="1:227" x14ac:dyDescent="0.2">
      <c r="A28" s="73"/>
      <c r="B28" s="7" t="s">
        <v>57</v>
      </c>
      <c r="C28" s="9">
        <v>10307</v>
      </c>
      <c r="D28" s="9">
        <v>139</v>
      </c>
      <c r="E28" s="9">
        <v>4272</v>
      </c>
      <c r="F28" s="9"/>
      <c r="G28" s="9">
        <v>38895</v>
      </c>
      <c r="H28" s="9">
        <v>211</v>
      </c>
      <c r="I28" s="9">
        <v>9539</v>
      </c>
      <c r="J28" s="9">
        <v>289</v>
      </c>
      <c r="K28" s="9">
        <f t="shared" si="6"/>
        <v>63013</v>
      </c>
      <c r="L28" s="9">
        <f t="shared" si="6"/>
        <v>639</v>
      </c>
      <c r="M28" s="10">
        <f t="shared" si="7"/>
        <v>63652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</row>
    <row r="29" spans="1:227" x14ac:dyDescent="0.2">
      <c r="A29" s="74"/>
      <c r="B29" s="7" t="s">
        <v>58</v>
      </c>
      <c r="C29" s="9">
        <v>10</v>
      </c>
      <c r="D29" s="9"/>
      <c r="E29" s="9">
        <v>2</v>
      </c>
      <c r="F29" s="9">
        <v>51</v>
      </c>
      <c r="G29" s="9">
        <v>61</v>
      </c>
      <c r="H29" s="9">
        <v>674</v>
      </c>
      <c r="I29" s="9">
        <v>185</v>
      </c>
      <c r="J29" s="9">
        <v>469</v>
      </c>
      <c r="K29" s="9">
        <f t="shared" si="6"/>
        <v>258</v>
      </c>
      <c r="L29" s="9">
        <f t="shared" si="6"/>
        <v>1194</v>
      </c>
      <c r="M29" s="10">
        <f t="shared" si="7"/>
        <v>1452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</row>
    <row r="30" spans="1:227" x14ac:dyDescent="0.2">
      <c r="A30" s="51" t="s">
        <v>45</v>
      </c>
      <c r="B30" s="51"/>
      <c r="C30" s="11">
        <f>SUM(C24:C29)</f>
        <v>2557730</v>
      </c>
      <c r="D30" s="11">
        <f t="shared" ref="D30:K30" si="8">SUM(D24:D29)</f>
        <v>399335</v>
      </c>
      <c r="E30" s="11">
        <f t="shared" si="8"/>
        <v>677844</v>
      </c>
      <c r="F30" s="11">
        <f t="shared" si="8"/>
        <v>31606</v>
      </c>
      <c r="G30" s="11">
        <f t="shared" si="8"/>
        <v>5193920</v>
      </c>
      <c r="H30" s="11">
        <f t="shared" si="8"/>
        <v>2034255</v>
      </c>
      <c r="I30" s="11">
        <f t="shared" si="8"/>
        <v>1536340</v>
      </c>
      <c r="J30" s="11">
        <f t="shared" si="8"/>
        <v>2470286</v>
      </c>
      <c r="K30" s="11">
        <f t="shared" si="8"/>
        <v>9965834</v>
      </c>
      <c r="L30" s="11">
        <f>SUM(L24:L29)</f>
        <v>4935482</v>
      </c>
      <c r="M30" s="10">
        <f t="shared" si="7"/>
        <v>14901316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</row>
    <row r="31" spans="1:227" x14ac:dyDescent="0.2">
      <c r="A31" s="72" t="s">
        <v>46</v>
      </c>
      <c r="B31" s="7" t="s">
        <v>53</v>
      </c>
      <c r="C31" s="9">
        <f>C10+C17+C24</f>
        <v>69991</v>
      </c>
      <c r="D31" s="9">
        <f t="shared" ref="D31:J31" si="9">D10+D17+D24</f>
        <v>3113045</v>
      </c>
      <c r="E31" s="9">
        <f t="shared" si="9"/>
        <v>16671</v>
      </c>
      <c r="F31" s="9">
        <f t="shared" si="9"/>
        <v>538334</v>
      </c>
      <c r="G31" s="9">
        <f t="shared" si="9"/>
        <v>43961</v>
      </c>
      <c r="H31" s="9">
        <f t="shared" si="9"/>
        <v>3287634</v>
      </c>
      <c r="I31" s="9">
        <f t="shared" si="9"/>
        <v>406521</v>
      </c>
      <c r="J31" s="9">
        <f t="shared" si="9"/>
        <v>8826505</v>
      </c>
      <c r="K31" s="9">
        <f>K10+K17+K24</f>
        <v>537144</v>
      </c>
      <c r="L31" s="9">
        <f>L10+L17+L24</f>
        <v>15765518</v>
      </c>
      <c r="M31" s="10">
        <f>K31+L31</f>
        <v>16302662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</row>
    <row r="32" spans="1:227" x14ac:dyDescent="0.2">
      <c r="A32" s="73"/>
      <c r="B32" s="7" t="s">
        <v>54</v>
      </c>
      <c r="C32" s="9">
        <f t="shared" ref="C32:L36" si="10">C11+C18+C25</f>
        <v>9160176</v>
      </c>
      <c r="D32" s="9">
        <f t="shared" si="10"/>
        <v>431</v>
      </c>
      <c r="E32" s="9">
        <f t="shared" si="10"/>
        <v>1926584</v>
      </c>
      <c r="F32" s="9">
        <f t="shared" si="10"/>
        <v>754</v>
      </c>
      <c r="G32" s="9">
        <f t="shared" si="10"/>
        <v>6036501</v>
      </c>
      <c r="H32" s="9">
        <f t="shared" si="10"/>
        <v>169158</v>
      </c>
      <c r="I32" s="9">
        <f t="shared" si="10"/>
        <v>3340090</v>
      </c>
      <c r="J32" s="9">
        <f t="shared" si="10"/>
        <v>104230</v>
      </c>
      <c r="K32" s="9">
        <f t="shared" si="10"/>
        <v>20463351</v>
      </c>
      <c r="L32" s="9">
        <f t="shared" si="10"/>
        <v>274573</v>
      </c>
      <c r="M32" s="10">
        <f t="shared" ref="M32:M37" si="11">K32+L32</f>
        <v>20737924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</row>
    <row r="33" spans="1:227" x14ac:dyDescent="0.2">
      <c r="A33" s="73"/>
      <c r="B33" s="7" t="s">
        <v>55</v>
      </c>
      <c r="C33" s="9">
        <f t="shared" si="10"/>
        <v>88159</v>
      </c>
      <c r="D33" s="9">
        <f t="shared" si="10"/>
        <v>364</v>
      </c>
      <c r="E33" s="9">
        <f t="shared" si="10"/>
        <v>25401</v>
      </c>
      <c r="F33" s="9">
        <f t="shared" si="10"/>
        <v>18</v>
      </c>
      <c r="G33" s="9">
        <f t="shared" si="10"/>
        <v>68679</v>
      </c>
      <c r="H33" s="9">
        <f t="shared" si="10"/>
        <v>121</v>
      </c>
      <c r="I33" s="9">
        <f t="shared" si="10"/>
        <v>54342</v>
      </c>
      <c r="J33" s="9">
        <f t="shared" si="10"/>
        <v>2419</v>
      </c>
      <c r="K33" s="9">
        <f t="shared" si="10"/>
        <v>236581</v>
      </c>
      <c r="L33" s="9">
        <f t="shared" si="10"/>
        <v>2922</v>
      </c>
      <c r="M33" s="10">
        <f t="shared" si="11"/>
        <v>239503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</row>
    <row r="34" spans="1:227" x14ac:dyDescent="0.2">
      <c r="A34" s="73"/>
      <c r="B34" s="7" t="s">
        <v>56</v>
      </c>
      <c r="C34" s="9">
        <f t="shared" si="10"/>
        <v>4949</v>
      </c>
      <c r="D34" s="9">
        <f t="shared" si="10"/>
        <v>2697</v>
      </c>
      <c r="E34" s="9">
        <f t="shared" si="10"/>
        <v>698</v>
      </c>
      <c r="F34" s="9">
        <f t="shared" si="10"/>
        <v>22486</v>
      </c>
      <c r="G34" s="9">
        <f t="shared" si="10"/>
        <v>5647</v>
      </c>
      <c r="H34" s="9">
        <f t="shared" si="10"/>
        <v>114920</v>
      </c>
      <c r="I34" s="9">
        <f t="shared" si="10"/>
        <v>10774</v>
      </c>
      <c r="J34" s="9">
        <f t="shared" si="10"/>
        <v>105041</v>
      </c>
      <c r="K34" s="9">
        <f t="shared" si="10"/>
        <v>22068</v>
      </c>
      <c r="L34" s="9">
        <f t="shared" si="10"/>
        <v>245144</v>
      </c>
      <c r="M34" s="10">
        <f t="shared" si="11"/>
        <v>267212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</row>
    <row r="35" spans="1:227" x14ac:dyDescent="0.2">
      <c r="A35" s="73"/>
      <c r="B35" s="7" t="s">
        <v>57</v>
      </c>
      <c r="C35" s="9">
        <f t="shared" si="10"/>
        <v>82776</v>
      </c>
      <c r="D35" s="9">
        <f t="shared" si="10"/>
        <v>409</v>
      </c>
      <c r="E35" s="9">
        <f t="shared" si="10"/>
        <v>17323</v>
      </c>
      <c r="F35" s="9">
        <f t="shared" si="10"/>
        <v>176</v>
      </c>
      <c r="G35" s="9">
        <v>85323</v>
      </c>
      <c r="H35" s="9">
        <f t="shared" si="10"/>
        <v>232</v>
      </c>
      <c r="I35" s="9">
        <f t="shared" si="10"/>
        <v>57182</v>
      </c>
      <c r="J35" s="9">
        <f t="shared" si="10"/>
        <v>388</v>
      </c>
      <c r="K35" s="9">
        <f t="shared" si="10"/>
        <v>242604</v>
      </c>
      <c r="L35" s="9">
        <f t="shared" si="10"/>
        <v>1205</v>
      </c>
      <c r="M35" s="10">
        <f t="shared" si="11"/>
        <v>243809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</row>
    <row r="36" spans="1:227" x14ac:dyDescent="0.2">
      <c r="A36" s="74"/>
      <c r="B36" s="7" t="s">
        <v>58</v>
      </c>
      <c r="C36" s="9">
        <f t="shared" si="10"/>
        <v>182</v>
      </c>
      <c r="D36" s="9">
        <f t="shared" si="10"/>
        <v>0</v>
      </c>
      <c r="E36" s="9">
        <f t="shared" si="10"/>
        <v>34</v>
      </c>
      <c r="F36" s="9">
        <f t="shared" si="10"/>
        <v>164</v>
      </c>
      <c r="G36" s="9">
        <f>G15+G22+G29</f>
        <v>93</v>
      </c>
      <c r="H36" s="9">
        <f t="shared" si="10"/>
        <v>1014</v>
      </c>
      <c r="I36" s="9">
        <f t="shared" si="10"/>
        <v>760</v>
      </c>
      <c r="J36" s="9">
        <f t="shared" si="10"/>
        <v>939</v>
      </c>
      <c r="K36" s="9">
        <f t="shared" si="10"/>
        <v>1069</v>
      </c>
      <c r="L36" s="9">
        <f t="shared" si="10"/>
        <v>2117</v>
      </c>
      <c r="M36" s="10">
        <f t="shared" si="11"/>
        <v>3186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</row>
    <row r="37" spans="1:227" x14ac:dyDescent="0.2">
      <c r="A37" s="51" t="s">
        <v>47</v>
      </c>
      <c r="B37" s="51"/>
      <c r="C37" s="11">
        <f>SUM(C31:C36)</f>
        <v>9406233</v>
      </c>
      <c r="D37" s="11">
        <f t="shared" ref="D37:L37" si="12">SUM(D31:D36)</f>
        <v>3116946</v>
      </c>
      <c r="E37" s="11">
        <f t="shared" si="12"/>
        <v>1986711</v>
      </c>
      <c r="F37" s="11">
        <f t="shared" si="12"/>
        <v>561932</v>
      </c>
      <c r="G37" s="11">
        <f t="shared" si="12"/>
        <v>6240204</v>
      </c>
      <c r="H37" s="11">
        <f t="shared" si="12"/>
        <v>3573079</v>
      </c>
      <c r="I37" s="11">
        <f t="shared" si="12"/>
        <v>3869669</v>
      </c>
      <c r="J37" s="11">
        <f t="shared" si="12"/>
        <v>9039522</v>
      </c>
      <c r="K37" s="11">
        <f t="shared" si="12"/>
        <v>21502817</v>
      </c>
      <c r="L37" s="11">
        <f t="shared" si="12"/>
        <v>16291479</v>
      </c>
      <c r="M37" s="10">
        <f t="shared" si="11"/>
        <v>37794296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</row>
    <row r="38" spans="1:227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</row>
    <row r="40" spans="1:227" ht="15.75" customHeight="1" x14ac:dyDescent="0.2"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</row>
    <row r="41" spans="1:227" x14ac:dyDescent="0.2"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</row>
    <row r="42" spans="1:227" ht="12.75" customHeight="1" x14ac:dyDescent="0.2"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</row>
    <row r="43" spans="1:227" x14ac:dyDescent="0.2"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</row>
    <row r="44" spans="1:227" x14ac:dyDescent="0.2"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</row>
    <row r="45" spans="1:227" x14ac:dyDescent="0.2"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</row>
    <row r="46" spans="1:227" x14ac:dyDescent="0.2"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</row>
    <row r="47" spans="1:227" x14ac:dyDescent="0.2"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</row>
    <row r="48" spans="1:227" x14ac:dyDescent="0.2"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</row>
    <row r="49" spans="14:227" x14ac:dyDescent="0.2"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</row>
    <row r="50" spans="14:227" x14ac:dyDescent="0.2"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</row>
    <row r="51" spans="14:227" x14ac:dyDescent="0.2"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</row>
    <row r="52" spans="14:227" x14ac:dyDescent="0.2"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</row>
    <row r="53" spans="14:227" x14ac:dyDescent="0.2"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</row>
    <row r="54" spans="14:227" x14ac:dyDescent="0.2"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</row>
    <row r="55" spans="14:227" x14ac:dyDescent="0.2"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</row>
    <row r="56" spans="14:227" x14ac:dyDescent="0.2"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</row>
    <row r="57" spans="14:227" x14ac:dyDescent="0.2"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</row>
    <row r="58" spans="14:227" x14ac:dyDescent="0.2"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</row>
    <row r="59" spans="14:227" x14ac:dyDescent="0.2"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</row>
    <row r="60" spans="14:227" x14ac:dyDescent="0.2"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</row>
    <row r="61" spans="14:227" x14ac:dyDescent="0.2"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</row>
    <row r="62" spans="14:227" x14ac:dyDescent="0.2"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</row>
    <row r="63" spans="14:227" x14ac:dyDescent="0.2"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</row>
    <row r="64" spans="14:227" x14ac:dyDescent="0.2"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</row>
    <row r="65" spans="14:227" x14ac:dyDescent="0.2"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</row>
    <row r="66" spans="14:227" x14ac:dyDescent="0.2"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</row>
    <row r="67" spans="14:227" x14ac:dyDescent="0.2"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</row>
    <row r="68" spans="14:227" x14ac:dyDescent="0.2"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</row>
    <row r="69" spans="14:227" x14ac:dyDescent="0.2"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</row>
    <row r="70" spans="14:227" x14ac:dyDescent="0.2"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</row>
    <row r="71" spans="14:227" x14ac:dyDescent="0.2"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</row>
    <row r="72" spans="14:227" x14ac:dyDescent="0.2"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</row>
  </sheetData>
  <mergeCells count="20">
    <mergeCell ref="A30:B30"/>
    <mergeCell ref="A31:A36"/>
    <mergeCell ref="A37:B37"/>
    <mergeCell ref="A10:A15"/>
    <mergeCell ref="A16:B16"/>
    <mergeCell ref="A17:A22"/>
    <mergeCell ref="A23:B23"/>
    <mergeCell ref="A24:A29"/>
    <mergeCell ref="A5:B6"/>
    <mergeCell ref="C5:M5"/>
    <mergeCell ref="C6:M6"/>
    <mergeCell ref="A7:B7"/>
    <mergeCell ref="C7:H7"/>
    <mergeCell ref="I7:J8"/>
    <mergeCell ref="K7:M8"/>
    <mergeCell ref="A8:A9"/>
    <mergeCell ref="B8:B9"/>
    <mergeCell ref="C8:D8"/>
    <mergeCell ref="E8:F8"/>
    <mergeCell ref="G8:H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M43"/>
  <sheetViews>
    <sheetView zoomScaleNormal="100" workbookViewId="0"/>
  </sheetViews>
  <sheetFormatPr baseColWidth="10" defaultRowHeight="12.75" x14ac:dyDescent="0.2"/>
  <cols>
    <col min="1" max="1" width="26.7109375" customWidth="1"/>
    <col min="2" max="3" width="12.7109375" customWidth="1"/>
    <col min="4" max="4" width="13.140625" customWidth="1"/>
    <col min="5" max="6" width="12.7109375" customWidth="1"/>
    <col min="7" max="7" width="13.42578125" customWidth="1"/>
    <col min="8" max="9" width="12.7109375" customWidth="1"/>
    <col min="10" max="10" width="15.140625" customWidth="1"/>
    <col min="11" max="12" width="12.28515625" bestFit="1" customWidth="1"/>
    <col min="13" max="13" width="13.7109375" customWidth="1"/>
  </cols>
  <sheetData>
    <row r="1" spans="1:13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5" spans="1:13" ht="15.75" x14ac:dyDescent="0.25">
      <c r="A5" s="55" t="s">
        <v>111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15.75" x14ac:dyDescent="0.25">
      <c r="A6" s="55" t="s">
        <v>107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ht="15.75" x14ac:dyDescent="0.25">
      <c r="A7" s="55" t="s">
        <v>120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3"/>
      <c r="B8" s="3"/>
      <c r="C8" s="3"/>
      <c r="D8" s="23"/>
      <c r="E8" s="3"/>
      <c r="F8" s="3"/>
      <c r="G8" s="23"/>
      <c r="H8" s="3"/>
      <c r="I8" s="3"/>
      <c r="J8" s="23"/>
      <c r="K8" s="3"/>
      <c r="L8" s="3"/>
      <c r="M8" s="3"/>
    </row>
    <row r="9" spans="1:13" ht="18" x14ac:dyDescent="0.2">
      <c r="A9" s="68" t="s">
        <v>0</v>
      </c>
      <c r="B9" s="69" t="s">
        <v>1</v>
      </c>
      <c r="C9" s="69"/>
      <c r="D9" s="69"/>
      <c r="E9" s="69" t="s">
        <v>2</v>
      </c>
      <c r="F9" s="69"/>
      <c r="G9" s="69"/>
      <c r="H9" s="69" t="s">
        <v>3</v>
      </c>
      <c r="I9" s="69"/>
      <c r="J9" s="69"/>
      <c r="K9" s="69" t="s">
        <v>4</v>
      </c>
      <c r="L9" s="69"/>
      <c r="M9" s="69"/>
    </row>
    <row r="10" spans="1:13" x14ac:dyDescent="0.2">
      <c r="A10" s="68"/>
      <c r="B10" s="68" t="s">
        <v>5</v>
      </c>
      <c r="C10" s="68"/>
      <c r="D10" s="68" t="s">
        <v>6</v>
      </c>
      <c r="E10" s="68" t="s">
        <v>5</v>
      </c>
      <c r="F10" s="68"/>
      <c r="G10" s="68" t="s">
        <v>6</v>
      </c>
      <c r="H10" s="68" t="s">
        <v>5</v>
      </c>
      <c r="I10" s="68"/>
      <c r="J10" s="68" t="s">
        <v>6</v>
      </c>
      <c r="K10" s="68" t="s">
        <v>5</v>
      </c>
      <c r="L10" s="68"/>
      <c r="M10" s="68" t="s">
        <v>6</v>
      </c>
    </row>
    <row r="11" spans="1:13" x14ac:dyDescent="0.2">
      <c r="A11" s="68"/>
      <c r="B11" s="21" t="s">
        <v>7</v>
      </c>
      <c r="C11" s="21" t="s">
        <v>8</v>
      </c>
      <c r="D11" s="68"/>
      <c r="E11" s="21" t="s">
        <v>7</v>
      </c>
      <c r="F11" s="21" t="s">
        <v>8</v>
      </c>
      <c r="G11" s="68"/>
      <c r="H11" s="21" t="s">
        <v>7</v>
      </c>
      <c r="I11" s="21" t="s">
        <v>9</v>
      </c>
      <c r="J11" s="68"/>
      <c r="K11" s="21" t="s">
        <v>7</v>
      </c>
      <c r="L11" s="21" t="s">
        <v>9</v>
      </c>
      <c r="M11" s="68"/>
    </row>
    <row r="12" spans="1:13" x14ac:dyDescent="0.2">
      <c r="A12" s="13" t="s">
        <v>10</v>
      </c>
      <c r="B12" s="9">
        <v>6548857</v>
      </c>
      <c r="C12" s="9">
        <v>2655069</v>
      </c>
      <c r="D12" s="10">
        <f>B12+C12</f>
        <v>9203926</v>
      </c>
      <c r="E12" s="9">
        <v>299646</v>
      </c>
      <c r="F12" s="9">
        <v>62542</v>
      </c>
      <c r="G12" s="10">
        <f>E12+F12</f>
        <v>362188</v>
      </c>
      <c r="H12" s="9">
        <v>2557730</v>
      </c>
      <c r="I12" s="9">
        <v>399335</v>
      </c>
      <c r="J12" s="10">
        <f>H12+I12</f>
        <v>2957065</v>
      </c>
      <c r="K12" s="9">
        <f>B12+E12+H12</f>
        <v>9406233</v>
      </c>
      <c r="L12" s="9">
        <f>C12+F12+I12</f>
        <v>3116946</v>
      </c>
      <c r="M12" s="10">
        <f>K12+L12</f>
        <v>12523179</v>
      </c>
    </row>
    <row r="13" spans="1:13" x14ac:dyDescent="0.2">
      <c r="A13" s="13" t="s">
        <v>11</v>
      </c>
      <c r="B13" s="9">
        <v>240992</v>
      </c>
      <c r="C13" s="9">
        <v>19173</v>
      </c>
      <c r="D13" s="10">
        <f t="shared" ref="D13:D15" si="0">B13+C13</f>
        <v>260165</v>
      </c>
      <c r="E13" s="9">
        <v>1067875</v>
      </c>
      <c r="F13" s="9">
        <v>511153</v>
      </c>
      <c r="G13" s="10">
        <f t="shared" ref="G13:G43" si="1">E13+F13</f>
        <v>1579028</v>
      </c>
      <c r="H13" s="9">
        <v>677844</v>
      </c>
      <c r="I13" s="9">
        <v>31606</v>
      </c>
      <c r="J13" s="10">
        <f t="shared" ref="J13:J43" si="2">H13+I13</f>
        <v>709450</v>
      </c>
      <c r="K13" s="9">
        <f t="shared" ref="K13:L43" si="3">B13+E13+H13</f>
        <v>1986711</v>
      </c>
      <c r="L13" s="9">
        <f t="shared" si="3"/>
        <v>561932</v>
      </c>
      <c r="M13" s="10">
        <f t="shared" ref="M13:M43" si="4">K13+L13</f>
        <v>2548643</v>
      </c>
    </row>
    <row r="14" spans="1:13" x14ac:dyDescent="0.2">
      <c r="A14" s="13" t="s">
        <v>12</v>
      </c>
      <c r="B14" s="9">
        <v>841316</v>
      </c>
      <c r="C14" s="9">
        <v>689293</v>
      </c>
      <c r="D14" s="10">
        <f t="shared" si="0"/>
        <v>1530609</v>
      </c>
      <c r="E14" s="9">
        <v>204968</v>
      </c>
      <c r="F14" s="9">
        <v>849531</v>
      </c>
      <c r="G14" s="10">
        <f t="shared" si="1"/>
        <v>1054499</v>
      </c>
      <c r="H14" s="9">
        <v>5193920</v>
      </c>
      <c r="I14" s="9">
        <v>2034255</v>
      </c>
      <c r="J14" s="10">
        <f t="shared" si="2"/>
        <v>7228175</v>
      </c>
      <c r="K14" s="9">
        <f t="shared" si="3"/>
        <v>6240204</v>
      </c>
      <c r="L14" s="9">
        <f t="shared" si="3"/>
        <v>3573079</v>
      </c>
      <c r="M14" s="10">
        <f t="shared" si="4"/>
        <v>9813283</v>
      </c>
    </row>
    <row r="15" spans="1:13" x14ac:dyDescent="0.2">
      <c r="A15" s="14" t="s">
        <v>13</v>
      </c>
      <c r="B15" s="10">
        <f>SUM(B12:B14)</f>
        <v>7631165</v>
      </c>
      <c r="C15" s="10">
        <f>SUM(C12:C14)</f>
        <v>3363535</v>
      </c>
      <c r="D15" s="10">
        <f t="shared" si="0"/>
        <v>10994700</v>
      </c>
      <c r="E15" s="10">
        <f>SUM(E12:E14)</f>
        <v>1572489</v>
      </c>
      <c r="F15" s="10">
        <f>SUM(F12:F14)</f>
        <v>1423226</v>
      </c>
      <c r="G15" s="10">
        <f t="shared" si="1"/>
        <v>2995715</v>
      </c>
      <c r="H15" s="10">
        <f>SUM(H12:H14)</f>
        <v>8429494</v>
      </c>
      <c r="I15" s="10">
        <f>SUM(I12:I14)</f>
        <v>2465196</v>
      </c>
      <c r="J15" s="10">
        <f t="shared" si="2"/>
        <v>10894690</v>
      </c>
      <c r="K15" s="10">
        <f t="shared" si="3"/>
        <v>17633148</v>
      </c>
      <c r="L15" s="10">
        <f t="shared" si="3"/>
        <v>7251957</v>
      </c>
      <c r="M15" s="10">
        <f t="shared" si="4"/>
        <v>24885105</v>
      </c>
    </row>
    <row r="16" spans="1:13" x14ac:dyDescent="0.2">
      <c r="A16" s="15" t="s">
        <v>81</v>
      </c>
      <c r="B16" s="9">
        <v>820</v>
      </c>
      <c r="C16" s="9">
        <v>3624</v>
      </c>
      <c r="D16" s="10">
        <f>B16+C16</f>
        <v>4444</v>
      </c>
      <c r="E16" s="16"/>
      <c r="F16" s="16">
        <v>1132</v>
      </c>
      <c r="G16" s="10">
        <f t="shared" si="1"/>
        <v>1132</v>
      </c>
      <c r="H16" s="16">
        <v>22121</v>
      </c>
      <c r="I16" s="16">
        <v>640</v>
      </c>
      <c r="J16" s="10">
        <f t="shared" si="2"/>
        <v>22761</v>
      </c>
      <c r="K16" s="9">
        <f t="shared" si="3"/>
        <v>22941</v>
      </c>
      <c r="L16" s="9">
        <f t="shared" si="3"/>
        <v>5396</v>
      </c>
      <c r="M16" s="10">
        <f t="shared" si="4"/>
        <v>28337</v>
      </c>
    </row>
    <row r="17" spans="1:13" x14ac:dyDescent="0.2">
      <c r="A17" s="15" t="s">
        <v>82</v>
      </c>
      <c r="B17" s="9">
        <v>0</v>
      </c>
      <c r="C17" s="9">
        <v>94</v>
      </c>
      <c r="D17" s="10">
        <f t="shared" ref="D17:D19" si="5">B17+C17</f>
        <v>94</v>
      </c>
      <c r="E17" s="16"/>
      <c r="F17" s="16"/>
      <c r="G17" s="10">
        <f t="shared" si="1"/>
        <v>0</v>
      </c>
      <c r="H17" s="16"/>
      <c r="I17" s="16">
        <v>224</v>
      </c>
      <c r="J17" s="10">
        <f t="shared" si="2"/>
        <v>224</v>
      </c>
      <c r="K17" s="9">
        <f t="shared" si="3"/>
        <v>0</v>
      </c>
      <c r="L17" s="9">
        <f t="shared" si="3"/>
        <v>318</v>
      </c>
      <c r="M17" s="10">
        <f t="shared" si="4"/>
        <v>318</v>
      </c>
    </row>
    <row r="18" spans="1:13" x14ac:dyDescent="0.2">
      <c r="A18" s="17" t="s">
        <v>86</v>
      </c>
      <c r="B18" s="9">
        <v>12796</v>
      </c>
      <c r="C18" s="9">
        <v>70933</v>
      </c>
      <c r="D18" s="10">
        <f t="shared" si="5"/>
        <v>83729</v>
      </c>
      <c r="E18" s="16">
        <v>35952</v>
      </c>
      <c r="F18" s="16">
        <v>275138</v>
      </c>
      <c r="G18" s="10">
        <f t="shared" si="1"/>
        <v>311090</v>
      </c>
      <c r="H18" s="16">
        <v>41704</v>
      </c>
      <c r="I18" s="16">
        <v>99483</v>
      </c>
      <c r="J18" s="10">
        <f t="shared" si="2"/>
        <v>141187</v>
      </c>
      <c r="K18" s="9">
        <f t="shared" si="3"/>
        <v>90452</v>
      </c>
      <c r="L18" s="9">
        <f t="shared" si="3"/>
        <v>445554</v>
      </c>
      <c r="M18" s="10">
        <f t="shared" si="4"/>
        <v>536006</v>
      </c>
    </row>
    <row r="19" spans="1:13" x14ac:dyDescent="0.2">
      <c r="A19" s="17" t="s">
        <v>87</v>
      </c>
      <c r="B19" s="9">
        <v>1513</v>
      </c>
      <c r="C19" s="9">
        <v>13848</v>
      </c>
      <c r="D19" s="10">
        <f t="shared" si="5"/>
        <v>15361</v>
      </c>
      <c r="E19" s="16">
        <v>5236</v>
      </c>
      <c r="F19" s="16">
        <v>21742</v>
      </c>
      <c r="G19" s="10">
        <f t="shared" si="1"/>
        <v>26978</v>
      </c>
      <c r="H19" s="16">
        <v>84389</v>
      </c>
      <c r="I19" s="16">
        <v>146852</v>
      </c>
      <c r="J19" s="10">
        <f t="shared" si="2"/>
        <v>231241</v>
      </c>
      <c r="K19" s="9">
        <f t="shared" si="3"/>
        <v>91138</v>
      </c>
      <c r="L19" s="9">
        <f t="shared" si="3"/>
        <v>182442</v>
      </c>
      <c r="M19" s="10">
        <f t="shared" si="4"/>
        <v>273580</v>
      </c>
    </row>
    <row r="20" spans="1:13" x14ac:dyDescent="0.2">
      <c r="A20" s="18" t="s">
        <v>14</v>
      </c>
      <c r="B20" s="22">
        <v>138481</v>
      </c>
      <c r="C20" s="22">
        <v>2566573</v>
      </c>
      <c r="D20" s="24">
        <f>B20+C20</f>
        <v>2705054</v>
      </c>
      <c r="E20" s="22">
        <v>14458</v>
      </c>
      <c r="F20" s="22">
        <v>299764</v>
      </c>
      <c r="G20" s="10">
        <f t="shared" si="1"/>
        <v>314222</v>
      </c>
      <c r="H20" s="22">
        <v>38095</v>
      </c>
      <c r="I20" s="22">
        <v>1097449</v>
      </c>
      <c r="J20" s="10">
        <f t="shared" si="2"/>
        <v>1135544</v>
      </c>
      <c r="K20" s="9">
        <f t="shared" si="3"/>
        <v>191034</v>
      </c>
      <c r="L20" s="9">
        <f t="shared" si="3"/>
        <v>3963786</v>
      </c>
      <c r="M20" s="10">
        <f t="shared" si="4"/>
        <v>4154820</v>
      </c>
    </row>
    <row r="21" spans="1:13" x14ac:dyDescent="0.2">
      <c r="A21" s="18" t="s">
        <v>15</v>
      </c>
      <c r="B21" s="22">
        <v>86549</v>
      </c>
      <c r="C21" s="22">
        <v>1834517</v>
      </c>
      <c r="D21" s="24">
        <f t="shared" ref="D21:D24" si="6">B21+C21</f>
        <v>1921066</v>
      </c>
      <c r="E21" s="22">
        <v>24656</v>
      </c>
      <c r="F21" s="22">
        <v>542865</v>
      </c>
      <c r="G21" s="10">
        <f t="shared" si="1"/>
        <v>567521</v>
      </c>
      <c r="H21" s="22">
        <v>33842</v>
      </c>
      <c r="I21" s="22">
        <v>589572</v>
      </c>
      <c r="J21" s="10">
        <f t="shared" si="2"/>
        <v>623414</v>
      </c>
      <c r="K21" s="9">
        <f t="shared" si="3"/>
        <v>145047</v>
      </c>
      <c r="L21" s="9">
        <f t="shared" si="3"/>
        <v>2966954</v>
      </c>
      <c r="M21" s="10">
        <f t="shared" si="4"/>
        <v>3112001</v>
      </c>
    </row>
    <row r="22" spans="1:13" x14ac:dyDescent="0.2">
      <c r="A22" s="18" t="s">
        <v>16</v>
      </c>
      <c r="B22" s="22">
        <v>1555186</v>
      </c>
      <c r="C22" s="22">
        <v>662409</v>
      </c>
      <c r="D22" s="24">
        <f t="shared" si="6"/>
        <v>2217595</v>
      </c>
      <c r="E22" s="22">
        <v>48122</v>
      </c>
      <c r="F22" s="22">
        <v>135603</v>
      </c>
      <c r="G22" s="10">
        <f t="shared" si="1"/>
        <v>183725</v>
      </c>
      <c r="H22" s="22">
        <v>678131</v>
      </c>
      <c r="I22" s="22">
        <v>431754</v>
      </c>
      <c r="J22" s="10">
        <f t="shared" si="2"/>
        <v>1109885</v>
      </c>
      <c r="K22" s="9">
        <f t="shared" si="3"/>
        <v>2281439</v>
      </c>
      <c r="L22" s="9">
        <f t="shared" si="3"/>
        <v>1229766</v>
      </c>
      <c r="M22" s="10">
        <f t="shared" si="4"/>
        <v>3511205</v>
      </c>
    </row>
    <row r="23" spans="1:13" x14ac:dyDescent="0.2">
      <c r="A23" s="18" t="s">
        <v>17</v>
      </c>
      <c r="B23" s="22">
        <v>43622</v>
      </c>
      <c r="C23" s="22"/>
      <c r="D23" s="24">
        <f t="shared" si="6"/>
        <v>43622</v>
      </c>
      <c r="E23" s="22">
        <v>74973</v>
      </c>
      <c r="F23" s="22">
        <v>289</v>
      </c>
      <c r="G23" s="10">
        <f t="shared" si="1"/>
        <v>75262</v>
      </c>
      <c r="H23" s="22">
        <v>63910</v>
      </c>
      <c r="I23" s="22">
        <v>485</v>
      </c>
      <c r="J23" s="10">
        <f t="shared" si="2"/>
        <v>64395</v>
      </c>
      <c r="K23" s="9">
        <f t="shared" si="3"/>
        <v>182505</v>
      </c>
      <c r="L23" s="9">
        <f t="shared" si="3"/>
        <v>774</v>
      </c>
      <c r="M23" s="10">
        <f t="shared" si="4"/>
        <v>183279</v>
      </c>
    </row>
    <row r="24" spans="1:13" x14ac:dyDescent="0.2">
      <c r="A24" s="25" t="s">
        <v>88</v>
      </c>
      <c r="B24" s="10">
        <f>SUM(B20:B23)</f>
        <v>1823838</v>
      </c>
      <c r="C24" s="10">
        <f>SUM(C20:C23)</f>
        <v>5063499</v>
      </c>
      <c r="D24" s="26">
        <f t="shared" si="6"/>
        <v>6887337</v>
      </c>
      <c r="E24" s="10">
        <f>SUM(E20:E23)</f>
        <v>162209</v>
      </c>
      <c r="F24" s="10">
        <f>SUM(F20:F23)</f>
        <v>978521</v>
      </c>
      <c r="G24" s="10">
        <f t="shared" si="1"/>
        <v>1140730</v>
      </c>
      <c r="H24" s="10">
        <f>SUM(H20:H23)</f>
        <v>813978</v>
      </c>
      <c r="I24" s="10">
        <f>SUM(I20:I23)</f>
        <v>2119260</v>
      </c>
      <c r="J24" s="10">
        <f>H24+I24</f>
        <v>2933238</v>
      </c>
      <c r="K24" s="10">
        <f t="shared" si="3"/>
        <v>2800025</v>
      </c>
      <c r="L24" s="10">
        <f t="shared" si="3"/>
        <v>8161280</v>
      </c>
      <c r="M24" s="10">
        <f t="shared" si="4"/>
        <v>10961305</v>
      </c>
    </row>
    <row r="25" spans="1:13" x14ac:dyDescent="0.2">
      <c r="A25" s="17" t="s">
        <v>89</v>
      </c>
      <c r="B25" s="9">
        <v>4</v>
      </c>
      <c r="C25" s="9"/>
      <c r="D25" s="10">
        <f>B25+C25</f>
        <v>4</v>
      </c>
      <c r="E25" s="9">
        <v>180</v>
      </c>
      <c r="F25" s="9"/>
      <c r="G25" s="10">
        <f t="shared" si="1"/>
        <v>180</v>
      </c>
      <c r="H25" s="9">
        <v>1659</v>
      </c>
      <c r="I25" s="9"/>
      <c r="J25" s="10">
        <f t="shared" si="2"/>
        <v>1659</v>
      </c>
      <c r="K25" s="9">
        <f t="shared" si="3"/>
        <v>1843</v>
      </c>
      <c r="L25" s="9">
        <f t="shared" si="3"/>
        <v>0</v>
      </c>
      <c r="M25" s="10">
        <f t="shared" si="4"/>
        <v>1843</v>
      </c>
    </row>
    <row r="26" spans="1:13" x14ac:dyDescent="0.2">
      <c r="A26" s="17" t="s">
        <v>90</v>
      </c>
      <c r="B26" s="9">
        <v>101</v>
      </c>
      <c r="C26" s="9"/>
      <c r="D26" s="10">
        <f t="shared" ref="D26:D41" si="7">B26+C26</f>
        <v>101</v>
      </c>
      <c r="E26" s="9">
        <v>4481</v>
      </c>
      <c r="F26" s="9"/>
      <c r="G26" s="10">
        <f t="shared" si="1"/>
        <v>4481</v>
      </c>
      <c r="H26" s="9">
        <v>34599</v>
      </c>
      <c r="I26" s="9">
        <v>4731</v>
      </c>
      <c r="J26" s="10">
        <f t="shared" si="2"/>
        <v>39330</v>
      </c>
      <c r="K26" s="9">
        <f t="shared" si="3"/>
        <v>39181</v>
      </c>
      <c r="L26" s="9">
        <f t="shared" si="3"/>
        <v>4731</v>
      </c>
      <c r="M26" s="10">
        <f t="shared" si="4"/>
        <v>43912</v>
      </c>
    </row>
    <row r="27" spans="1:13" x14ac:dyDescent="0.2">
      <c r="A27" s="17" t="s">
        <v>91</v>
      </c>
      <c r="B27" s="9">
        <v>67</v>
      </c>
      <c r="C27" s="9">
        <v>0</v>
      </c>
      <c r="D27" s="10">
        <f t="shared" si="7"/>
        <v>67</v>
      </c>
      <c r="E27" s="9"/>
      <c r="F27" s="9"/>
      <c r="G27" s="10">
        <f t="shared" si="1"/>
        <v>0</v>
      </c>
      <c r="H27" s="9"/>
      <c r="I27" s="9">
        <v>79</v>
      </c>
      <c r="J27" s="10">
        <f t="shared" si="2"/>
        <v>79</v>
      </c>
      <c r="K27" s="9">
        <f t="shared" si="3"/>
        <v>67</v>
      </c>
      <c r="L27" s="9">
        <f t="shared" si="3"/>
        <v>79</v>
      </c>
      <c r="M27" s="10">
        <f t="shared" si="4"/>
        <v>146</v>
      </c>
    </row>
    <row r="28" spans="1:13" x14ac:dyDescent="0.2">
      <c r="A28" s="17" t="s">
        <v>93</v>
      </c>
      <c r="B28" s="9">
        <v>1823</v>
      </c>
      <c r="C28" s="9">
        <v>320</v>
      </c>
      <c r="D28" s="10">
        <f t="shared" si="7"/>
        <v>2143</v>
      </c>
      <c r="E28" s="9">
        <v>1814</v>
      </c>
      <c r="F28" s="9">
        <v>6581</v>
      </c>
      <c r="G28" s="10">
        <f t="shared" si="1"/>
        <v>8395</v>
      </c>
      <c r="H28" s="9">
        <v>47115</v>
      </c>
      <c r="I28" s="9">
        <v>700</v>
      </c>
      <c r="J28" s="10">
        <f t="shared" si="2"/>
        <v>47815</v>
      </c>
      <c r="K28" s="9">
        <f t="shared" si="3"/>
        <v>50752</v>
      </c>
      <c r="L28" s="9">
        <f t="shared" si="3"/>
        <v>7601</v>
      </c>
      <c r="M28" s="10">
        <f t="shared" si="4"/>
        <v>58353</v>
      </c>
    </row>
    <row r="29" spans="1:13" x14ac:dyDescent="0.2">
      <c r="A29" s="17" t="s">
        <v>94</v>
      </c>
      <c r="B29" s="9">
        <v>58326</v>
      </c>
      <c r="C29" s="9"/>
      <c r="D29" s="10">
        <f t="shared" si="7"/>
        <v>58326</v>
      </c>
      <c r="E29" s="9">
        <v>8990</v>
      </c>
      <c r="F29" s="9"/>
      <c r="G29" s="10">
        <f t="shared" si="1"/>
        <v>8990</v>
      </c>
      <c r="H29" s="9">
        <v>350706</v>
      </c>
      <c r="I29" s="9">
        <v>7216</v>
      </c>
      <c r="J29" s="10">
        <f t="shared" si="2"/>
        <v>357922</v>
      </c>
      <c r="K29" s="9">
        <f t="shared" si="3"/>
        <v>418022</v>
      </c>
      <c r="L29" s="9">
        <f t="shared" si="3"/>
        <v>7216</v>
      </c>
      <c r="M29" s="10">
        <f t="shared" si="4"/>
        <v>425238</v>
      </c>
    </row>
    <row r="30" spans="1:13" x14ac:dyDescent="0.2">
      <c r="A30" s="17" t="s">
        <v>95</v>
      </c>
      <c r="B30" s="9">
        <v>0</v>
      </c>
      <c r="C30" s="9">
        <v>0</v>
      </c>
      <c r="D30" s="10">
        <f t="shared" si="7"/>
        <v>0</v>
      </c>
      <c r="E30" s="9"/>
      <c r="F30" s="9"/>
      <c r="G30" s="10">
        <f t="shared" si="1"/>
        <v>0</v>
      </c>
      <c r="H30" s="9"/>
      <c r="I30" s="9"/>
      <c r="J30" s="10">
        <f t="shared" si="2"/>
        <v>0</v>
      </c>
      <c r="K30" s="9">
        <f t="shared" si="3"/>
        <v>0</v>
      </c>
      <c r="L30" s="9">
        <f t="shared" si="3"/>
        <v>0</v>
      </c>
      <c r="M30" s="10">
        <f t="shared" si="4"/>
        <v>0</v>
      </c>
    </row>
    <row r="31" spans="1:13" x14ac:dyDescent="0.2">
      <c r="A31" s="17" t="s">
        <v>110</v>
      </c>
      <c r="B31" s="9">
        <v>22</v>
      </c>
      <c r="C31" s="9"/>
      <c r="D31" s="10">
        <f t="shared" si="7"/>
        <v>22</v>
      </c>
      <c r="E31" s="9"/>
      <c r="F31" s="9"/>
      <c r="G31" s="10">
        <f t="shared" si="1"/>
        <v>0</v>
      </c>
      <c r="H31" s="9">
        <v>64458</v>
      </c>
      <c r="I31" s="9">
        <v>1743</v>
      </c>
      <c r="J31" s="10">
        <f t="shared" si="2"/>
        <v>66201</v>
      </c>
      <c r="K31" s="9">
        <f t="shared" si="3"/>
        <v>64480</v>
      </c>
      <c r="L31" s="9">
        <f t="shared" si="3"/>
        <v>1743</v>
      </c>
      <c r="M31" s="10">
        <f t="shared" si="4"/>
        <v>66223</v>
      </c>
    </row>
    <row r="32" spans="1:13" x14ac:dyDescent="0.2">
      <c r="A32" s="17" t="s">
        <v>97</v>
      </c>
      <c r="B32" s="9">
        <v>61195</v>
      </c>
      <c r="C32" s="9">
        <v>6129</v>
      </c>
      <c r="D32" s="10">
        <f t="shared" si="7"/>
        <v>67324</v>
      </c>
      <c r="E32" s="9">
        <v>147544</v>
      </c>
      <c r="F32" s="9">
        <v>109634</v>
      </c>
      <c r="G32" s="10">
        <f t="shared" si="1"/>
        <v>257178</v>
      </c>
      <c r="H32" s="9">
        <v>71966</v>
      </c>
      <c r="I32" s="9">
        <v>51606</v>
      </c>
      <c r="J32" s="10">
        <f t="shared" si="2"/>
        <v>123572</v>
      </c>
      <c r="K32" s="9">
        <f t="shared" si="3"/>
        <v>280705</v>
      </c>
      <c r="L32" s="9">
        <f t="shared" si="3"/>
        <v>167369</v>
      </c>
      <c r="M32" s="10">
        <f t="shared" si="4"/>
        <v>448074</v>
      </c>
    </row>
    <row r="33" spans="1:13" x14ac:dyDescent="0.2">
      <c r="A33" s="17" t="s">
        <v>125</v>
      </c>
      <c r="B33" s="9"/>
      <c r="C33" s="9">
        <v>120</v>
      </c>
      <c r="D33" s="10"/>
      <c r="E33" s="9"/>
      <c r="F33" s="9"/>
      <c r="G33" s="10"/>
      <c r="H33" s="9"/>
      <c r="I33" s="9"/>
      <c r="J33" s="10"/>
      <c r="K33" s="9">
        <f t="shared" si="3"/>
        <v>0</v>
      </c>
      <c r="L33" s="9">
        <f t="shared" si="3"/>
        <v>120</v>
      </c>
      <c r="M33" s="10">
        <f t="shared" si="4"/>
        <v>120</v>
      </c>
    </row>
    <row r="34" spans="1:13" x14ac:dyDescent="0.2">
      <c r="A34" s="14" t="s">
        <v>18</v>
      </c>
      <c r="B34" s="10">
        <f>B15+B16+B17+B18+B19+B24+B25+B26+B27+B28+B29+B30+B31+B32</f>
        <v>9591670</v>
      </c>
      <c r="C34" s="10">
        <f>C15+C16+C17+C18+C19+C24+C25+C26+C27+C28+C29+C30+C31+C32+C33</f>
        <v>8522102</v>
      </c>
      <c r="D34" s="10">
        <f t="shared" si="7"/>
        <v>18113772</v>
      </c>
      <c r="E34" s="10">
        <f>E15+E16+E17+E18+E19+E24+E25+E26+E27+E28+E29+E30+E31+E32</f>
        <v>1938895</v>
      </c>
      <c r="F34" s="10">
        <f>F15+F16+F17+F18+F19+F24+F25+F26+F27+F28+F29+F30+F31+F32</f>
        <v>2815974</v>
      </c>
      <c r="G34" s="10">
        <f t="shared" si="1"/>
        <v>4754869</v>
      </c>
      <c r="H34" s="10">
        <f>H15+H16+H17+H18+H19+H24+H25+H26+H27+H28+H29+H30+H31+H32</f>
        <v>9962189</v>
      </c>
      <c r="I34" s="10">
        <f>I15+I16+I17+I18+I19+I24+I25+I26+I27+I28+I29+I30+I31+I32</f>
        <v>4897730</v>
      </c>
      <c r="J34" s="10">
        <f t="shared" si="2"/>
        <v>14859919</v>
      </c>
      <c r="K34" s="10">
        <f t="shared" si="3"/>
        <v>21492754</v>
      </c>
      <c r="L34" s="10">
        <f t="shared" si="3"/>
        <v>16235806</v>
      </c>
      <c r="M34" s="10">
        <f t="shared" si="4"/>
        <v>37728560</v>
      </c>
    </row>
    <row r="35" spans="1:13" x14ac:dyDescent="0.2">
      <c r="A35" s="17" t="s">
        <v>48</v>
      </c>
      <c r="B35" s="9">
        <v>35</v>
      </c>
      <c r="C35" s="9"/>
      <c r="D35" s="10">
        <f t="shared" si="7"/>
        <v>35</v>
      </c>
      <c r="E35" s="16"/>
      <c r="F35" s="16"/>
      <c r="G35" s="10">
        <f t="shared" si="1"/>
        <v>0</v>
      </c>
      <c r="H35" s="16"/>
      <c r="I35" s="16"/>
      <c r="J35" s="10">
        <f t="shared" si="2"/>
        <v>0</v>
      </c>
      <c r="K35" s="9">
        <f t="shared" si="3"/>
        <v>35</v>
      </c>
      <c r="L35" s="9">
        <f t="shared" si="3"/>
        <v>0</v>
      </c>
      <c r="M35" s="10">
        <f t="shared" si="4"/>
        <v>35</v>
      </c>
    </row>
    <row r="36" spans="1:13" x14ac:dyDescent="0.2">
      <c r="A36" s="17" t="s">
        <v>20</v>
      </c>
      <c r="B36" s="9">
        <v>2</v>
      </c>
      <c r="C36" s="9"/>
      <c r="D36" s="10">
        <f t="shared" si="7"/>
        <v>2</v>
      </c>
      <c r="E36" s="16"/>
      <c r="F36" s="16"/>
      <c r="G36" s="10">
        <f t="shared" si="1"/>
        <v>0</v>
      </c>
      <c r="H36" s="16"/>
      <c r="I36" s="16"/>
      <c r="J36" s="10">
        <f t="shared" si="2"/>
        <v>0</v>
      </c>
      <c r="K36" s="9">
        <f t="shared" si="3"/>
        <v>2</v>
      </c>
      <c r="L36" s="9">
        <f t="shared" si="3"/>
        <v>0</v>
      </c>
      <c r="M36" s="10">
        <f t="shared" si="4"/>
        <v>2</v>
      </c>
    </row>
    <row r="37" spans="1:13" x14ac:dyDescent="0.2">
      <c r="A37" s="17" t="s">
        <v>21</v>
      </c>
      <c r="B37" s="9">
        <v>20</v>
      </c>
      <c r="C37" s="9"/>
      <c r="D37" s="10">
        <f t="shared" si="7"/>
        <v>20</v>
      </c>
      <c r="E37" s="16"/>
      <c r="F37" s="16"/>
      <c r="G37" s="10">
        <f t="shared" si="1"/>
        <v>0</v>
      </c>
      <c r="H37" s="16"/>
      <c r="I37" s="16"/>
      <c r="J37" s="10">
        <f t="shared" si="2"/>
        <v>0</v>
      </c>
      <c r="K37" s="9">
        <f t="shared" si="3"/>
        <v>20</v>
      </c>
      <c r="L37" s="9">
        <f t="shared" si="3"/>
        <v>0</v>
      </c>
      <c r="M37" s="10">
        <f t="shared" si="4"/>
        <v>20</v>
      </c>
    </row>
    <row r="38" spans="1:13" x14ac:dyDescent="0.2">
      <c r="A38" s="17" t="s">
        <v>28</v>
      </c>
      <c r="B38" s="9"/>
      <c r="C38" s="9"/>
      <c r="D38" s="10">
        <f t="shared" si="7"/>
        <v>0</v>
      </c>
      <c r="E38" s="16"/>
      <c r="F38" s="16"/>
      <c r="G38" s="10">
        <f t="shared" si="1"/>
        <v>0</v>
      </c>
      <c r="H38" s="16"/>
      <c r="I38" s="16"/>
      <c r="J38" s="10">
        <f t="shared" si="2"/>
        <v>0</v>
      </c>
      <c r="K38" s="9">
        <f t="shared" si="3"/>
        <v>0</v>
      </c>
      <c r="L38" s="9">
        <f t="shared" si="3"/>
        <v>0</v>
      </c>
      <c r="M38" s="10">
        <f t="shared" si="4"/>
        <v>0</v>
      </c>
    </row>
    <row r="39" spans="1:13" x14ac:dyDescent="0.2">
      <c r="A39" s="17" t="s">
        <v>29</v>
      </c>
      <c r="B39" s="9"/>
      <c r="C39" s="9"/>
      <c r="D39" s="10">
        <f t="shared" si="7"/>
        <v>0</v>
      </c>
      <c r="E39" s="16"/>
      <c r="F39" s="16"/>
      <c r="G39" s="10">
        <f t="shared" si="1"/>
        <v>0</v>
      </c>
      <c r="H39" s="16"/>
      <c r="I39" s="16"/>
      <c r="J39" s="10">
        <f t="shared" si="2"/>
        <v>0</v>
      </c>
      <c r="K39" s="9">
        <f t="shared" si="3"/>
        <v>0</v>
      </c>
      <c r="L39" s="9">
        <f t="shared" si="3"/>
        <v>0</v>
      </c>
      <c r="M39" s="10">
        <f t="shared" si="4"/>
        <v>0</v>
      </c>
    </row>
    <row r="40" spans="1:13" x14ac:dyDescent="0.2">
      <c r="A40" s="17" t="s">
        <v>22</v>
      </c>
      <c r="B40" s="9">
        <v>200</v>
      </c>
      <c r="C40" s="9">
        <v>400</v>
      </c>
      <c r="D40" s="10">
        <f t="shared" si="7"/>
        <v>600</v>
      </c>
      <c r="E40" s="16"/>
      <c r="F40" s="16"/>
      <c r="G40" s="10">
        <f t="shared" si="1"/>
        <v>0</v>
      </c>
      <c r="H40" s="16"/>
      <c r="I40" s="16">
        <v>3273</v>
      </c>
      <c r="J40" s="10">
        <f t="shared" si="2"/>
        <v>3273</v>
      </c>
      <c r="K40" s="9">
        <f t="shared" si="3"/>
        <v>200</v>
      </c>
      <c r="L40" s="9">
        <f t="shared" si="3"/>
        <v>3673</v>
      </c>
      <c r="M40" s="10">
        <f t="shared" si="4"/>
        <v>3873</v>
      </c>
    </row>
    <row r="41" spans="1:13" x14ac:dyDescent="0.2">
      <c r="A41" s="17" t="s">
        <v>26</v>
      </c>
      <c r="B41" s="9">
        <v>6161</v>
      </c>
      <c r="C41" s="9">
        <v>17358</v>
      </c>
      <c r="D41" s="10">
        <f t="shared" si="7"/>
        <v>23519</v>
      </c>
      <c r="E41" s="16"/>
      <c r="F41" s="16"/>
      <c r="G41" s="10">
        <f t="shared" si="1"/>
        <v>0</v>
      </c>
      <c r="H41" s="16">
        <v>3645</v>
      </c>
      <c r="I41" s="16">
        <v>34479</v>
      </c>
      <c r="J41" s="10">
        <f t="shared" si="2"/>
        <v>38124</v>
      </c>
      <c r="K41" s="9">
        <f t="shared" si="3"/>
        <v>9806</v>
      </c>
      <c r="L41" s="9">
        <f t="shared" si="3"/>
        <v>51837</v>
      </c>
      <c r="M41" s="10">
        <f t="shared" si="4"/>
        <v>61643</v>
      </c>
    </row>
    <row r="42" spans="1:13" x14ac:dyDescent="0.2">
      <c r="A42" s="17" t="s">
        <v>126</v>
      </c>
      <c r="B42" s="9"/>
      <c r="C42" s="9"/>
      <c r="D42" s="10"/>
      <c r="E42" s="16"/>
      <c r="F42" s="16">
        <v>163</v>
      </c>
      <c r="G42" s="10">
        <v>163</v>
      </c>
      <c r="H42" s="16"/>
      <c r="I42" s="16"/>
      <c r="J42" s="10"/>
      <c r="K42" s="9">
        <f t="shared" si="3"/>
        <v>0</v>
      </c>
      <c r="L42" s="9">
        <f t="shared" si="3"/>
        <v>163</v>
      </c>
      <c r="M42" s="10">
        <f t="shared" si="4"/>
        <v>163</v>
      </c>
    </row>
    <row r="43" spans="1:13" x14ac:dyDescent="0.2">
      <c r="A43" s="19" t="s">
        <v>27</v>
      </c>
      <c r="B43" s="10">
        <f>SUM(B34:B41)</f>
        <v>9598088</v>
      </c>
      <c r="C43" s="10">
        <f>SUM(C34:C41)</f>
        <v>8539860</v>
      </c>
      <c r="D43" s="10">
        <f>B43+C43</f>
        <v>18137948</v>
      </c>
      <c r="E43" s="10">
        <f>SUM(E34:E41)</f>
        <v>1938895</v>
      </c>
      <c r="F43" s="10">
        <f>SUM(F34:F42)</f>
        <v>2816137</v>
      </c>
      <c r="G43" s="10">
        <f t="shared" si="1"/>
        <v>4755032</v>
      </c>
      <c r="H43" s="10">
        <f>SUM(H34:H41)</f>
        <v>9965834</v>
      </c>
      <c r="I43" s="10">
        <f>SUM(I34:I41)</f>
        <v>4935482</v>
      </c>
      <c r="J43" s="10">
        <f t="shared" si="2"/>
        <v>14901316</v>
      </c>
      <c r="K43" s="10">
        <f t="shared" si="3"/>
        <v>21502817</v>
      </c>
      <c r="L43" s="10">
        <f t="shared" si="3"/>
        <v>16291479</v>
      </c>
      <c r="M43" s="10">
        <f t="shared" si="4"/>
        <v>37794296</v>
      </c>
    </row>
  </sheetData>
  <mergeCells count="16">
    <mergeCell ref="A5:M5"/>
    <mergeCell ref="A6:M6"/>
    <mergeCell ref="A7:M7"/>
    <mergeCell ref="A9:A11"/>
    <mergeCell ref="B9:D9"/>
    <mergeCell ref="E9:G9"/>
    <mergeCell ref="H9:J9"/>
    <mergeCell ref="K9:M9"/>
    <mergeCell ref="B10:C10"/>
    <mergeCell ref="D10:D11"/>
    <mergeCell ref="E10:F10"/>
    <mergeCell ref="G10:G11"/>
    <mergeCell ref="H10:I10"/>
    <mergeCell ref="J10:J11"/>
    <mergeCell ref="K10:L10"/>
    <mergeCell ref="M10:M11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2:M33"/>
  <sheetViews>
    <sheetView zoomScaleNormal="100" workbookViewId="0"/>
  </sheetViews>
  <sheetFormatPr baseColWidth="10" defaultRowHeight="12.75" x14ac:dyDescent="0.2"/>
  <cols>
    <col min="1" max="1" width="25.7109375" bestFit="1" customWidth="1"/>
    <col min="2" max="5" width="12.7109375" customWidth="1"/>
    <col min="6" max="7" width="13.140625" bestFit="1" customWidth="1"/>
    <col min="8" max="9" width="12.7109375" customWidth="1"/>
    <col min="10" max="10" width="13.140625" bestFit="1" customWidth="1"/>
    <col min="11" max="11" width="12.7109375" customWidth="1"/>
    <col min="12" max="13" width="13.140625" bestFit="1" customWidth="1"/>
  </cols>
  <sheetData>
    <row r="2" spans="1:13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spans="1:13" ht="15.75" x14ac:dyDescent="0.25">
      <c r="A5" s="55" t="s">
        <v>112</v>
      </c>
      <c r="B5" s="55"/>
      <c r="C5" s="55"/>
      <c r="D5" s="55"/>
      <c r="E5" s="55"/>
      <c r="F5" s="55"/>
      <c r="G5" s="55"/>
      <c r="H5" s="55"/>
      <c r="I5" s="55"/>
      <c r="J5" s="55"/>
      <c r="K5" s="75"/>
      <c r="L5" s="75"/>
      <c r="M5" s="75"/>
    </row>
    <row r="6" spans="1:13" ht="15.75" x14ac:dyDescent="0.25">
      <c r="A6" s="55" t="s">
        <v>107</v>
      </c>
      <c r="B6" s="55"/>
      <c r="C6" s="55"/>
      <c r="D6" s="55"/>
      <c r="E6" s="55"/>
      <c r="F6" s="55"/>
      <c r="G6" s="55"/>
      <c r="H6" s="55"/>
      <c r="I6" s="55"/>
      <c r="J6" s="55"/>
      <c r="K6" s="75"/>
      <c r="L6" s="75"/>
      <c r="M6" s="75"/>
    </row>
    <row r="7" spans="1:13" ht="15.75" x14ac:dyDescent="0.25">
      <c r="A7" s="55" t="s">
        <v>120</v>
      </c>
      <c r="B7" s="55"/>
      <c r="C7" s="55"/>
      <c r="D7" s="55"/>
      <c r="E7" s="55"/>
      <c r="F7" s="55"/>
      <c r="G7" s="55"/>
      <c r="H7" s="55"/>
      <c r="I7" s="55"/>
      <c r="J7" s="55"/>
      <c r="K7" s="75"/>
      <c r="L7" s="75"/>
      <c r="M7" s="75"/>
    </row>
    <row r="8" spans="1:13" ht="18" x14ac:dyDescent="0.2">
      <c r="A8" s="68" t="s">
        <v>0</v>
      </c>
      <c r="B8" s="69" t="s">
        <v>1</v>
      </c>
      <c r="C8" s="69"/>
      <c r="D8" s="69"/>
      <c r="E8" s="69" t="s">
        <v>2</v>
      </c>
      <c r="F8" s="69"/>
      <c r="G8" s="69"/>
      <c r="H8" s="69" t="s">
        <v>3</v>
      </c>
      <c r="I8" s="69"/>
      <c r="J8" s="69"/>
      <c r="K8" s="69" t="s">
        <v>4</v>
      </c>
      <c r="L8" s="69"/>
      <c r="M8" s="69"/>
    </row>
    <row r="9" spans="1:13" x14ac:dyDescent="0.2">
      <c r="A9" s="68"/>
      <c r="B9" s="68" t="s">
        <v>5</v>
      </c>
      <c r="C9" s="68"/>
      <c r="D9" s="68" t="s">
        <v>6</v>
      </c>
      <c r="E9" s="68" t="s">
        <v>5</v>
      </c>
      <c r="F9" s="68"/>
      <c r="G9" s="68" t="s">
        <v>6</v>
      </c>
      <c r="H9" s="68" t="s">
        <v>5</v>
      </c>
      <c r="I9" s="68"/>
      <c r="J9" s="68" t="s">
        <v>6</v>
      </c>
      <c r="K9" s="68" t="s">
        <v>5</v>
      </c>
      <c r="L9" s="68"/>
      <c r="M9" s="68" t="s">
        <v>6</v>
      </c>
    </row>
    <row r="10" spans="1:13" x14ac:dyDescent="0.2">
      <c r="A10" s="68"/>
      <c r="B10" s="21" t="s">
        <v>7</v>
      </c>
      <c r="C10" s="21" t="s">
        <v>8</v>
      </c>
      <c r="D10" s="68"/>
      <c r="E10" s="21" t="s">
        <v>7</v>
      </c>
      <c r="F10" s="21" t="s">
        <v>8</v>
      </c>
      <c r="G10" s="68"/>
      <c r="H10" s="21" t="s">
        <v>7</v>
      </c>
      <c r="I10" s="21" t="s">
        <v>9</v>
      </c>
      <c r="J10" s="68"/>
      <c r="K10" s="21" t="s">
        <v>7</v>
      </c>
      <c r="L10" s="21" t="s">
        <v>9</v>
      </c>
      <c r="M10" s="68"/>
    </row>
    <row r="11" spans="1:13" x14ac:dyDescent="0.2">
      <c r="A11" s="13" t="s">
        <v>10</v>
      </c>
      <c r="B11" s="9">
        <v>29800</v>
      </c>
      <c r="C11" s="9"/>
      <c r="D11" s="10">
        <f>B11+C11</f>
        <v>29800</v>
      </c>
      <c r="E11" s="9"/>
      <c r="F11" s="9"/>
      <c r="G11" s="10">
        <f>E11+F11</f>
        <v>0</v>
      </c>
      <c r="H11" s="9">
        <v>12916</v>
      </c>
      <c r="I11" s="9"/>
      <c r="J11" s="10">
        <f>H11+I11</f>
        <v>12916</v>
      </c>
      <c r="K11" s="9">
        <f>B11+E11+H11</f>
        <v>42716</v>
      </c>
      <c r="L11" s="9">
        <f>C11+F11+I11</f>
        <v>0</v>
      </c>
      <c r="M11" s="10">
        <f>K11+L11</f>
        <v>42716</v>
      </c>
    </row>
    <row r="12" spans="1:13" x14ac:dyDescent="0.2">
      <c r="A12" s="13" t="s">
        <v>11</v>
      </c>
      <c r="B12" s="9">
        <v>3200</v>
      </c>
      <c r="C12" s="9"/>
      <c r="D12" s="10">
        <f t="shared" ref="D12:D32" si="0">B12+C12</f>
        <v>3200</v>
      </c>
      <c r="E12" s="9">
        <v>43330</v>
      </c>
      <c r="F12" s="9">
        <v>1267912</v>
      </c>
      <c r="G12" s="10">
        <f t="shared" ref="G12:G33" si="1">E12+F12</f>
        <v>1311242</v>
      </c>
      <c r="H12" s="9">
        <v>33700</v>
      </c>
      <c r="I12" s="9"/>
      <c r="J12" s="10">
        <f t="shared" ref="J12:J33" si="2">H12+I12</f>
        <v>33700</v>
      </c>
      <c r="K12" s="9">
        <f t="shared" ref="K12:L33" si="3">B12+E12+H12</f>
        <v>80230</v>
      </c>
      <c r="L12" s="9">
        <f t="shared" si="3"/>
        <v>1267912</v>
      </c>
      <c r="M12" s="10">
        <f t="shared" ref="M12:M32" si="4">K12+L12</f>
        <v>1348142</v>
      </c>
    </row>
    <row r="13" spans="1:13" x14ac:dyDescent="0.2">
      <c r="A13" s="13" t="s">
        <v>12</v>
      </c>
      <c r="B13" s="9">
        <v>2600</v>
      </c>
      <c r="C13" s="9"/>
      <c r="D13" s="10">
        <f t="shared" si="0"/>
        <v>2600</v>
      </c>
      <c r="E13" s="9">
        <v>5035</v>
      </c>
      <c r="F13" s="9"/>
      <c r="G13" s="10">
        <f t="shared" si="1"/>
        <v>5035</v>
      </c>
      <c r="H13" s="9">
        <v>105771</v>
      </c>
      <c r="I13" s="9"/>
      <c r="J13" s="10">
        <f t="shared" si="2"/>
        <v>105771</v>
      </c>
      <c r="K13" s="9">
        <f t="shared" si="3"/>
        <v>113406</v>
      </c>
      <c r="L13" s="9">
        <f t="shared" si="3"/>
        <v>0</v>
      </c>
      <c r="M13" s="10">
        <f t="shared" si="4"/>
        <v>113406</v>
      </c>
    </row>
    <row r="14" spans="1:13" x14ac:dyDescent="0.2">
      <c r="A14" s="14" t="s">
        <v>13</v>
      </c>
      <c r="B14" s="10">
        <f>SUM(B11:B13)</f>
        <v>35600</v>
      </c>
      <c r="C14" s="10">
        <f t="shared" ref="C14:I14" si="5">SUM(C11:C13)</f>
        <v>0</v>
      </c>
      <c r="D14" s="10">
        <f t="shared" si="5"/>
        <v>35600</v>
      </c>
      <c r="E14" s="10">
        <f t="shared" si="5"/>
        <v>48365</v>
      </c>
      <c r="F14" s="10">
        <f t="shared" si="5"/>
        <v>1267912</v>
      </c>
      <c r="G14" s="10">
        <f t="shared" si="5"/>
        <v>1316277</v>
      </c>
      <c r="H14" s="10">
        <f t="shared" si="5"/>
        <v>152387</v>
      </c>
      <c r="I14" s="10">
        <f t="shared" si="5"/>
        <v>0</v>
      </c>
      <c r="J14" s="10">
        <f t="shared" si="2"/>
        <v>152387</v>
      </c>
      <c r="K14" s="10">
        <f t="shared" si="3"/>
        <v>236352</v>
      </c>
      <c r="L14" s="10">
        <f t="shared" si="3"/>
        <v>1267912</v>
      </c>
      <c r="M14" s="10">
        <f>K14+L14</f>
        <v>1504264</v>
      </c>
    </row>
    <row r="15" spans="1:13" x14ac:dyDescent="0.2">
      <c r="A15" s="15" t="s">
        <v>62</v>
      </c>
      <c r="B15" s="9">
        <v>150</v>
      </c>
      <c r="C15" s="9"/>
      <c r="D15" s="10">
        <f t="shared" si="0"/>
        <v>150</v>
      </c>
      <c r="E15" s="9"/>
      <c r="F15" s="9"/>
      <c r="G15" s="10">
        <f t="shared" si="1"/>
        <v>0</v>
      </c>
      <c r="H15" s="16">
        <v>147</v>
      </c>
      <c r="I15" s="16"/>
      <c r="J15" s="10">
        <f t="shared" si="2"/>
        <v>147</v>
      </c>
      <c r="K15" s="9">
        <f t="shared" si="3"/>
        <v>297</v>
      </c>
      <c r="L15" s="9">
        <f t="shared" si="3"/>
        <v>0</v>
      </c>
      <c r="M15" s="10">
        <f t="shared" si="4"/>
        <v>297</v>
      </c>
    </row>
    <row r="16" spans="1:13" x14ac:dyDescent="0.2">
      <c r="A16" s="15" t="s">
        <v>113</v>
      </c>
      <c r="B16" s="9"/>
      <c r="C16" s="9"/>
      <c r="D16" s="10">
        <f t="shared" si="0"/>
        <v>0</v>
      </c>
      <c r="E16" s="16">
        <v>1488</v>
      </c>
      <c r="F16" s="16"/>
      <c r="G16" s="10">
        <f t="shared" si="1"/>
        <v>1488</v>
      </c>
      <c r="H16" s="16">
        <v>540</v>
      </c>
      <c r="I16" s="16"/>
      <c r="J16" s="10">
        <f t="shared" si="2"/>
        <v>540</v>
      </c>
      <c r="K16" s="9">
        <f t="shared" si="3"/>
        <v>2028</v>
      </c>
      <c r="L16" s="9">
        <f t="shared" si="3"/>
        <v>0</v>
      </c>
      <c r="M16" s="10">
        <f t="shared" si="4"/>
        <v>2028</v>
      </c>
    </row>
    <row r="17" spans="1:13" x14ac:dyDescent="0.2">
      <c r="A17" s="15" t="s">
        <v>85</v>
      </c>
      <c r="B17" s="9"/>
      <c r="C17" s="9"/>
      <c r="D17" s="10">
        <f t="shared" si="0"/>
        <v>0</v>
      </c>
      <c r="E17" s="16"/>
      <c r="F17" s="16"/>
      <c r="G17" s="10">
        <f t="shared" si="1"/>
        <v>0</v>
      </c>
      <c r="H17" s="16">
        <v>160</v>
      </c>
      <c r="I17" s="16"/>
      <c r="J17" s="10">
        <f t="shared" si="2"/>
        <v>160</v>
      </c>
      <c r="K17" s="9">
        <f t="shared" si="3"/>
        <v>160</v>
      </c>
      <c r="L17" s="9">
        <f t="shared" si="3"/>
        <v>0</v>
      </c>
      <c r="M17" s="10">
        <f t="shared" si="4"/>
        <v>160</v>
      </c>
    </row>
    <row r="18" spans="1:13" x14ac:dyDescent="0.2">
      <c r="A18" s="15" t="s">
        <v>86</v>
      </c>
      <c r="B18" s="9"/>
      <c r="C18" s="9"/>
      <c r="D18" s="10">
        <f t="shared" si="0"/>
        <v>0</v>
      </c>
      <c r="E18" s="16"/>
      <c r="F18" s="16">
        <v>64835</v>
      </c>
      <c r="G18" s="10">
        <f t="shared" si="1"/>
        <v>64835</v>
      </c>
      <c r="H18" s="27"/>
      <c r="I18" s="16"/>
      <c r="J18" s="10">
        <f t="shared" si="2"/>
        <v>0</v>
      </c>
      <c r="K18" s="9">
        <f t="shared" si="3"/>
        <v>0</v>
      </c>
      <c r="L18" s="9">
        <f t="shared" si="3"/>
        <v>64835</v>
      </c>
      <c r="M18" s="10">
        <f t="shared" si="4"/>
        <v>64835</v>
      </c>
    </row>
    <row r="19" spans="1:13" x14ac:dyDescent="0.2">
      <c r="A19" s="15" t="s">
        <v>87</v>
      </c>
      <c r="B19" s="9"/>
      <c r="C19" s="9"/>
      <c r="D19" s="10">
        <f t="shared" si="0"/>
        <v>0</v>
      </c>
      <c r="E19" s="9"/>
      <c r="F19" s="9"/>
      <c r="G19" s="10">
        <f t="shared" si="1"/>
        <v>0</v>
      </c>
      <c r="H19" s="16">
        <v>2495</v>
      </c>
      <c r="I19" s="16"/>
      <c r="J19" s="10">
        <f t="shared" si="2"/>
        <v>2495</v>
      </c>
      <c r="K19" s="9">
        <f t="shared" si="3"/>
        <v>2495</v>
      </c>
      <c r="L19" s="9">
        <f t="shared" si="3"/>
        <v>0</v>
      </c>
      <c r="M19" s="10">
        <f t="shared" si="4"/>
        <v>2495</v>
      </c>
    </row>
    <row r="20" spans="1:13" x14ac:dyDescent="0.2">
      <c r="A20" s="18" t="s">
        <v>14</v>
      </c>
      <c r="B20" s="22"/>
      <c r="C20" s="22"/>
      <c r="D20" s="10">
        <f t="shared" si="0"/>
        <v>0</v>
      </c>
      <c r="E20" s="22">
        <v>1000</v>
      </c>
      <c r="F20" s="22">
        <v>2200</v>
      </c>
      <c r="G20" s="10">
        <f t="shared" si="1"/>
        <v>3200</v>
      </c>
      <c r="H20" s="22">
        <v>2019</v>
      </c>
      <c r="I20" s="22"/>
      <c r="J20" s="10">
        <f t="shared" si="2"/>
        <v>2019</v>
      </c>
      <c r="K20" s="9">
        <f t="shared" si="3"/>
        <v>3019</v>
      </c>
      <c r="L20" s="9">
        <f t="shared" si="3"/>
        <v>2200</v>
      </c>
      <c r="M20" s="10">
        <f t="shared" si="4"/>
        <v>5219</v>
      </c>
    </row>
    <row r="21" spans="1:13" x14ac:dyDescent="0.2">
      <c r="A21" s="18" t="s">
        <v>15</v>
      </c>
      <c r="B21" s="22"/>
      <c r="C21" s="22"/>
      <c r="D21" s="10">
        <f t="shared" si="0"/>
        <v>0</v>
      </c>
      <c r="E21" s="22"/>
      <c r="F21" s="22"/>
      <c r="G21" s="10">
        <f t="shared" si="1"/>
        <v>0</v>
      </c>
      <c r="H21" s="22">
        <v>130</v>
      </c>
      <c r="I21" s="22"/>
      <c r="J21" s="10">
        <f t="shared" si="2"/>
        <v>130</v>
      </c>
      <c r="K21" s="9">
        <f t="shared" si="3"/>
        <v>130</v>
      </c>
      <c r="L21" s="9">
        <f t="shared" si="3"/>
        <v>0</v>
      </c>
      <c r="M21" s="10">
        <f t="shared" si="4"/>
        <v>130</v>
      </c>
    </row>
    <row r="22" spans="1:13" x14ac:dyDescent="0.2">
      <c r="A22" s="18" t="s">
        <v>16</v>
      </c>
      <c r="B22" s="22">
        <v>239552</v>
      </c>
      <c r="C22" s="22">
        <v>172330</v>
      </c>
      <c r="D22" s="10">
        <f t="shared" si="0"/>
        <v>411882</v>
      </c>
      <c r="E22" s="22">
        <v>4250</v>
      </c>
      <c r="F22" s="22">
        <v>179670</v>
      </c>
      <c r="G22" s="10">
        <f t="shared" si="1"/>
        <v>183920</v>
      </c>
      <c r="H22" s="22">
        <v>37254</v>
      </c>
      <c r="I22" s="22">
        <v>155075</v>
      </c>
      <c r="J22" s="10">
        <f t="shared" si="2"/>
        <v>192329</v>
      </c>
      <c r="K22" s="9">
        <f t="shared" si="3"/>
        <v>281056</v>
      </c>
      <c r="L22" s="9">
        <f t="shared" si="3"/>
        <v>507075</v>
      </c>
      <c r="M22" s="10">
        <f t="shared" si="4"/>
        <v>788131</v>
      </c>
    </row>
    <row r="23" spans="1:13" x14ac:dyDescent="0.2">
      <c r="A23" s="18" t="s">
        <v>17</v>
      </c>
      <c r="B23" s="22">
        <v>6000</v>
      </c>
      <c r="C23" s="22">
        <v>107145</v>
      </c>
      <c r="D23" s="10">
        <f t="shared" si="0"/>
        <v>113145</v>
      </c>
      <c r="E23" s="22">
        <v>21900</v>
      </c>
      <c r="F23" s="22">
        <v>505698</v>
      </c>
      <c r="G23" s="10">
        <f t="shared" si="1"/>
        <v>527598</v>
      </c>
      <c r="H23" s="22">
        <v>65698</v>
      </c>
      <c r="I23" s="22">
        <v>159555</v>
      </c>
      <c r="J23" s="10">
        <f t="shared" si="2"/>
        <v>225253</v>
      </c>
      <c r="K23" s="9">
        <f t="shared" si="3"/>
        <v>93598</v>
      </c>
      <c r="L23" s="9">
        <f t="shared" si="3"/>
        <v>772398</v>
      </c>
      <c r="M23" s="10">
        <f t="shared" si="4"/>
        <v>865996</v>
      </c>
    </row>
    <row r="24" spans="1:13" x14ac:dyDescent="0.2">
      <c r="A24" s="25" t="s">
        <v>88</v>
      </c>
      <c r="B24" s="10">
        <f>SUM(B20:B23)</f>
        <v>245552</v>
      </c>
      <c r="C24" s="10">
        <f>SUM(C20:C23)</f>
        <v>279475</v>
      </c>
      <c r="D24" s="10">
        <f t="shared" si="0"/>
        <v>525027</v>
      </c>
      <c r="E24" s="10">
        <f>SUM(E20:E23)</f>
        <v>27150</v>
      </c>
      <c r="F24" s="10">
        <f>SUM(F20:F23)</f>
        <v>687568</v>
      </c>
      <c r="G24" s="10">
        <f t="shared" si="1"/>
        <v>714718</v>
      </c>
      <c r="H24" s="10">
        <f>SUM(H20:H23)</f>
        <v>105101</v>
      </c>
      <c r="I24" s="10">
        <f>SUM(I20:I23)</f>
        <v>314630</v>
      </c>
      <c r="J24" s="10">
        <f t="shared" si="2"/>
        <v>419731</v>
      </c>
      <c r="K24" s="10">
        <f>B24+E24+H24</f>
        <v>377803</v>
      </c>
      <c r="L24" s="10">
        <f>C24+F24+I24</f>
        <v>1281673</v>
      </c>
      <c r="M24" s="10">
        <f t="shared" si="4"/>
        <v>1659476</v>
      </c>
    </row>
    <row r="25" spans="1:13" x14ac:dyDescent="0.2">
      <c r="A25" s="17" t="s">
        <v>90</v>
      </c>
      <c r="B25" s="16"/>
      <c r="C25" s="16"/>
      <c r="D25" s="10">
        <f t="shared" si="0"/>
        <v>0</v>
      </c>
      <c r="E25" s="16">
        <v>420</v>
      </c>
      <c r="F25" s="16"/>
      <c r="G25" s="10">
        <f t="shared" si="1"/>
        <v>420</v>
      </c>
      <c r="H25" s="16"/>
      <c r="I25" s="16"/>
      <c r="J25" s="10">
        <f t="shared" si="2"/>
        <v>0</v>
      </c>
      <c r="K25" s="9">
        <f t="shared" si="3"/>
        <v>420</v>
      </c>
      <c r="L25" s="9">
        <f t="shared" si="3"/>
        <v>0</v>
      </c>
      <c r="M25" s="10">
        <f t="shared" si="4"/>
        <v>420</v>
      </c>
    </row>
    <row r="26" spans="1:13" x14ac:dyDescent="0.2">
      <c r="A26" s="17" t="s">
        <v>114</v>
      </c>
      <c r="B26" s="16"/>
      <c r="C26" s="16"/>
      <c r="D26" s="10">
        <f t="shared" si="0"/>
        <v>0</v>
      </c>
      <c r="E26" s="16"/>
      <c r="F26" s="16"/>
      <c r="G26" s="10">
        <f t="shared" si="1"/>
        <v>0</v>
      </c>
      <c r="H26" s="16">
        <v>325</v>
      </c>
      <c r="I26" s="16"/>
      <c r="J26" s="10">
        <f t="shared" si="2"/>
        <v>325</v>
      </c>
      <c r="K26" s="9">
        <f t="shared" si="3"/>
        <v>325</v>
      </c>
      <c r="L26" s="9">
        <f t="shared" si="3"/>
        <v>0</v>
      </c>
      <c r="M26" s="10">
        <f t="shared" si="4"/>
        <v>325</v>
      </c>
    </row>
    <row r="27" spans="1:13" x14ac:dyDescent="0.2">
      <c r="A27" s="17" t="s">
        <v>94</v>
      </c>
      <c r="B27" s="16">
        <v>9121</v>
      </c>
      <c r="C27" s="16">
        <v>54734</v>
      </c>
      <c r="D27" s="10">
        <f t="shared" si="0"/>
        <v>63855</v>
      </c>
      <c r="E27" s="16"/>
      <c r="F27" s="16">
        <v>17656</v>
      </c>
      <c r="G27" s="10">
        <f t="shared" si="1"/>
        <v>17656</v>
      </c>
      <c r="H27" s="16">
        <v>19077</v>
      </c>
      <c r="I27" s="16">
        <v>286927</v>
      </c>
      <c r="J27" s="10">
        <f t="shared" si="2"/>
        <v>306004</v>
      </c>
      <c r="K27" s="9">
        <f t="shared" si="3"/>
        <v>28198</v>
      </c>
      <c r="L27" s="9">
        <f t="shared" si="3"/>
        <v>359317</v>
      </c>
      <c r="M27" s="10">
        <f t="shared" si="4"/>
        <v>387515</v>
      </c>
    </row>
    <row r="28" spans="1:13" x14ac:dyDescent="0.2">
      <c r="A28" s="17" t="s">
        <v>95</v>
      </c>
      <c r="B28" s="16"/>
      <c r="C28" s="16"/>
      <c r="D28" s="10">
        <f t="shared" si="0"/>
        <v>0</v>
      </c>
      <c r="E28" s="16"/>
      <c r="F28" s="16"/>
      <c r="G28" s="10">
        <f t="shared" si="1"/>
        <v>0</v>
      </c>
      <c r="H28" s="16">
        <v>2268</v>
      </c>
      <c r="I28" s="16"/>
      <c r="J28" s="10">
        <f t="shared" si="2"/>
        <v>2268</v>
      </c>
      <c r="K28" s="9">
        <f t="shared" si="3"/>
        <v>2268</v>
      </c>
      <c r="L28" s="9">
        <f t="shared" si="3"/>
        <v>0</v>
      </c>
      <c r="M28" s="10">
        <f t="shared" si="4"/>
        <v>2268</v>
      </c>
    </row>
    <row r="29" spans="1:13" x14ac:dyDescent="0.2">
      <c r="A29" s="17" t="s">
        <v>110</v>
      </c>
      <c r="B29" s="16">
        <v>27300</v>
      </c>
      <c r="C29" s="16">
        <v>21600</v>
      </c>
      <c r="D29" s="10">
        <f t="shared" si="0"/>
        <v>48900</v>
      </c>
      <c r="E29" s="16"/>
      <c r="F29" s="16">
        <v>56050</v>
      </c>
      <c r="G29" s="10">
        <f t="shared" si="1"/>
        <v>56050</v>
      </c>
      <c r="H29" s="16">
        <v>642</v>
      </c>
      <c r="I29" s="16">
        <v>8544</v>
      </c>
      <c r="J29" s="10">
        <f t="shared" si="2"/>
        <v>9186</v>
      </c>
      <c r="K29" s="9">
        <f t="shared" si="3"/>
        <v>27942</v>
      </c>
      <c r="L29" s="9">
        <f t="shared" si="3"/>
        <v>86194</v>
      </c>
      <c r="M29" s="10">
        <f t="shared" si="4"/>
        <v>114136</v>
      </c>
    </row>
    <row r="30" spans="1:13" x14ac:dyDescent="0.2">
      <c r="A30" s="17" t="s">
        <v>97</v>
      </c>
      <c r="B30" s="16">
        <v>900</v>
      </c>
      <c r="C30" s="16">
        <v>3000</v>
      </c>
      <c r="D30" s="10">
        <f t="shared" si="0"/>
        <v>3900</v>
      </c>
      <c r="E30" s="16">
        <v>33660</v>
      </c>
      <c r="F30" s="16">
        <v>522660</v>
      </c>
      <c r="G30" s="10">
        <f t="shared" si="1"/>
        <v>556320</v>
      </c>
      <c r="H30" s="16">
        <v>2200</v>
      </c>
      <c r="I30" s="16">
        <v>2850</v>
      </c>
      <c r="J30" s="10">
        <f t="shared" si="2"/>
        <v>5050</v>
      </c>
      <c r="K30" s="9">
        <f t="shared" si="3"/>
        <v>36760</v>
      </c>
      <c r="L30" s="9">
        <f t="shared" si="3"/>
        <v>528510</v>
      </c>
      <c r="M30" s="10">
        <f t="shared" si="4"/>
        <v>565270</v>
      </c>
    </row>
    <row r="31" spans="1:13" x14ac:dyDescent="0.2">
      <c r="A31" s="14" t="s">
        <v>18</v>
      </c>
      <c r="B31" s="10">
        <f>B14+B15+B24+B27+B29+B30</f>
        <v>318623</v>
      </c>
      <c r="C31" s="10">
        <f>C24+C27+C29+C30</f>
        <v>358809</v>
      </c>
      <c r="D31" s="10">
        <f>B31+C31</f>
        <v>677432</v>
      </c>
      <c r="E31" s="10">
        <f>E14+E16+E24+E25+E30</f>
        <v>111083</v>
      </c>
      <c r="F31" s="10">
        <f>F14+F18+F24+F27+F29+F30</f>
        <v>2616681</v>
      </c>
      <c r="G31" s="10">
        <f t="shared" si="1"/>
        <v>2727764</v>
      </c>
      <c r="H31" s="10">
        <f>H14+H15+H16+H17+H19+H24+H26+H27+H28+H29+H30</f>
        <v>285342</v>
      </c>
      <c r="I31" s="10">
        <f>I14+I24+I27+I29+I30</f>
        <v>612951</v>
      </c>
      <c r="J31" s="10">
        <f t="shared" si="2"/>
        <v>898293</v>
      </c>
      <c r="K31" s="10">
        <f>B31+E31+H31</f>
        <v>715048</v>
      </c>
      <c r="L31" s="10">
        <f>C31+F31+I31</f>
        <v>3588441</v>
      </c>
      <c r="M31" s="10">
        <f t="shared" si="4"/>
        <v>4303489</v>
      </c>
    </row>
    <row r="32" spans="1:13" x14ac:dyDescent="0.2">
      <c r="A32" s="17" t="s">
        <v>22</v>
      </c>
      <c r="B32" s="9"/>
      <c r="C32" s="9"/>
      <c r="D32" s="10">
        <f t="shared" si="0"/>
        <v>0</v>
      </c>
      <c r="E32" s="9"/>
      <c r="F32" s="9"/>
      <c r="G32" s="10">
        <f t="shared" si="1"/>
        <v>0</v>
      </c>
      <c r="H32" s="9">
        <v>448</v>
      </c>
      <c r="I32" s="9"/>
      <c r="J32" s="10">
        <f t="shared" si="2"/>
        <v>448</v>
      </c>
      <c r="K32" s="9">
        <f t="shared" si="3"/>
        <v>448</v>
      </c>
      <c r="L32" s="9">
        <f t="shared" si="3"/>
        <v>0</v>
      </c>
      <c r="M32" s="10">
        <f t="shared" si="4"/>
        <v>448</v>
      </c>
    </row>
    <row r="33" spans="1:13" x14ac:dyDescent="0.2">
      <c r="A33" s="19" t="s">
        <v>27</v>
      </c>
      <c r="B33" s="10">
        <f>B31+B32</f>
        <v>318623</v>
      </c>
      <c r="C33" s="10">
        <f t="shared" ref="C33:I33" si="6">C31+C32</f>
        <v>358809</v>
      </c>
      <c r="D33" s="10">
        <f t="shared" si="6"/>
        <v>677432</v>
      </c>
      <c r="E33" s="10">
        <f t="shared" si="6"/>
        <v>111083</v>
      </c>
      <c r="F33" s="10">
        <f t="shared" si="6"/>
        <v>2616681</v>
      </c>
      <c r="G33" s="10">
        <f t="shared" si="1"/>
        <v>2727764</v>
      </c>
      <c r="H33" s="10">
        <f t="shared" si="6"/>
        <v>285790</v>
      </c>
      <c r="I33" s="10">
        <f t="shared" si="6"/>
        <v>612951</v>
      </c>
      <c r="J33" s="10">
        <f t="shared" si="2"/>
        <v>898741</v>
      </c>
      <c r="K33" s="10">
        <f t="shared" si="3"/>
        <v>715496</v>
      </c>
      <c r="L33" s="10">
        <f t="shared" si="3"/>
        <v>3588441</v>
      </c>
      <c r="M33" s="10">
        <f>K33+L33</f>
        <v>4303937</v>
      </c>
    </row>
  </sheetData>
  <mergeCells count="16">
    <mergeCell ref="A5:M5"/>
    <mergeCell ref="A6:M6"/>
    <mergeCell ref="A7:M7"/>
    <mergeCell ref="A8:A10"/>
    <mergeCell ref="B8:D8"/>
    <mergeCell ref="E8:G8"/>
    <mergeCell ref="H8:J8"/>
    <mergeCell ref="K8:M8"/>
    <mergeCell ref="B9:C9"/>
    <mergeCell ref="D9:D10"/>
    <mergeCell ref="E9:F9"/>
    <mergeCell ref="G9:G10"/>
    <mergeCell ref="H9:I9"/>
    <mergeCell ref="J9:J10"/>
    <mergeCell ref="K9:L9"/>
    <mergeCell ref="M9:M1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1.1</vt:lpstr>
      <vt:lpstr>1.2</vt:lpstr>
      <vt:lpstr>2.1</vt:lpstr>
      <vt:lpstr>2.2</vt:lpstr>
      <vt:lpstr>2.3</vt:lpstr>
      <vt:lpstr>3.1</vt:lpstr>
      <vt:lpstr>3.2</vt:lpstr>
      <vt:lpstr>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Movimiento comercial pecuario 2019</dc:title>
  <dc:creator>Microsoft Corporation</dc:creator>
  <cp:lastModifiedBy>Administrador</cp:lastModifiedBy>
  <cp:lastPrinted>2019-07-18T11:52:40Z</cp:lastPrinted>
  <dcterms:created xsi:type="dcterms:W3CDTF">1996-11-27T10:00:04Z</dcterms:created>
  <dcterms:modified xsi:type="dcterms:W3CDTF">2022-04-19T12:00:07Z</dcterms:modified>
</cp:coreProperties>
</file>