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gestadi\03 Ganadería\3.1. Directorios\02 Directorios\00_WEB Directorios\Distribución Comarcal\"/>
    </mc:Choice>
  </mc:AlternateContent>
  <bookViews>
    <workbookView xWindow="0" yWindow="0" windowWidth="16380" windowHeight="8190" tabRatio="500"/>
  </bookViews>
  <sheets>
    <sheet name="ÍNDICE" sheetId="1" r:id="rId1"/>
    <sheet name="Bovino" sheetId="2" r:id="rId2"/>
    <sheet name="Ovino-caprino" sheetId="3" r:id="rId3"/>
    <sheet name="Porcino" sheetId="4" r:id="rId4"/>
    <sheet name="Conejos" sheetId="5" r:id="rId5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4" l="1"/>
  <c r="L32" i="4"/>
  <c r="K32" i="4"/>
  <c r="I32" i="4"/>
  <c r="H32" i="4"/>
  <c r="G32" i="4"/>
  <c r="E32" i="4"/>
  <c r="D32" i="4"/>
  <c r="C32" i="4"/>
  <c r="N31" i="4"/>
  <c r="J31" i="4"/>
  <c r="F31" i="4"/>
  <c r="N30" i="4"/>
  <c r="J30" i="4"/>
  <c r="F30" i="4"/>
  <c r="N29" i="4"/>
  <c r="J29" i="4"/>
  <c r="F29" i="4"/>
  <c r="N28" i="4"/>
  <c r="J28" i="4"/>
  <c r="F28" i="4"/>
  <c r="N27" i="4"/>
  <c r="J27" i="4"/>
  <c r="F27" i="4"/>
  <c r="N26" i="4"/>
  <c r="J26" i="4"/>
  <c r="F26" i="4"/>
  <c r="N25" i="4"/>
  <c r="J25" i="4"/>
  <c r="F25" i="4"/>
  <c r="M24" i="4"/>
  <c r="L24" i="4"/>
  <c r="K24" i="4"/>
  <c r="I24" i="4"/>
  <c r="H24" i="4"/>
  <c r="G24" i="4"/>
  <c r="E24" i="4"/>
  <c r="D24" i="4"/>
  <c r="C24" i="4"/>
  <c r="N23" i="4"/>
  <c r="J23" i="4"/>
  <c r="F23" i="4"/>
  <c r="N22" i="4"/>
  <c r="J22" i="4"/>
  <c r="F22" i="4"/>
  <c r="N21" i="4"/>
  <c r="J21" i="4"/>
  <c r="F21" i="4"/>
  <c r="N20" i="4"/>
  <c r="J20" i="4"/>
  <c r="F20" i="4"/>
  <c r="N19" i="4"/>
  <c r="J19" i="4"/>
  <c r="F19" i="4"/>
  <c r="N18" i="4"/>
  <c r="J18" i="4"/>
  <c r="F18" i="4"/>
  <c r="M17" i="4"/>
  <c r="L17" i="4"/>
  <c r="L33" i="4" s="1"/>
  <c r="K17" i="4"/>
  <c r="I17" i="4"/>
  <c r="H17" i="4"/>
  <c r="G17" i="4"/>
  <c r="E17" i="4"/>
  <c r="D17" i="4"/>
  <c r="D33" i="4" s="1"/>
  <c r="C17" i="4"/>
  <c r="N16" i="4"/>
  <c r="J16" i="4"/>
  <c r="F16" i="4"/>
  <c r="N15" i="4"/>
  <c r="J15" i="4"/>
  <c r="F15" i="4"/>
  <c r="N14" i="4"/>
  <c r="J14" i="4"/>
  <c r="F14" i="4"/>
  <c r="N13" i="4"/>
  <c r="J13" i="4"/>
  <c r="F13" i="4"/>
  <c r="N12" i="4"/>
  <c r="J12" i="4"/>
  <c r="F12" i="4"/>
  <c r="N11" i="4"/>
  <c r="J11" i="4"/>
  <c r="F11" i="4"/>
  <c r="N10" i="4"/>
  <c r="N17" i="4" s="1"/>
  <c r="J10" i="4"/>
  <c r="F10" i="4"/>
  <c r="F17" i="4" s="1"/>
  <c r="N9" i="4"/>
  <c r="J9" i="4"/>
  <c r="J17" i="4" s="1"/>
  <c r="F9" i="4"/>
  <c r="J32" i="4" l="1"/>
  <c r="H33" i="4"/>
  <c r="J24" i="4"/>
  <c r="F24" i="4"/>
  <c r="F33" i="4" s="1"/>
  <c r="N24" i="4"/>
  <c r="F32" i="4"/>
  <c r="N32" i="4"/>
  <c r="G33" i="4"/>
  <c r="I33" i="4"/>
  <c r="C33" i="4"/>
  <c r="E33" i="4"/>
  <c r="K33" i="4"/>
  <c r="M33" i="4"/>
  <c r="J33" i="4"/>
  <c r="N33" i="4"/>
  <c r="D27" i="5" l="1"/>
  <c r="C27" i="5"/>
  <c r="D19" i="5"/>
  <c r="C19" i="5"/>
  <c r="D12" i="5"/>
  <c r="D28" i="5" s="1"/>
  <c r="C12" i="5"/>
  <c r="C28" i="5" s="1"/>
</calcChain>
</file>

<file path=xl/sharedStrings.xml><?xml version="1.0" encoding="utf-8"?>
<sst xmlns="http://schemas.openxmlformats.org/spreadsheetml/2006/main" count="210" uniqueCount="94">
  <si>
    <t>Distribución Comarcal y por estratos de explotaciones ganaderas</t>
  </si>
  <si>
    <t xml:space="preserve">ESTRUCTURA PRODUCTIVA DE LAS EXPLOTACIONES DE BOVINO </t>
  </si>
  <si>
    <t xml:space="preserve">ESTRUCTURA PRODUCTIVA DE LAS EXPLOTACIONES DE OVINO Y CAPRINO </t>
  </si>
  <si>
    <t xml:space="preserve">ESTRUCTURA PRODUCTIVA DE LAS EXPLOTACIONES DE PORCINO </t>
  </si>
  <si>
    <t>ESTRUCTURA PRODUCTIVA DE LAS EXPLOTACIONES INDUSTRIALES CUNÍCOLAS</t>
  </si>
  <si>
    <t>ESTRUCTURA PRODUCTIVA DE LAS EXPLOTACIONES DE BOVINO</t>
  </si>
  <si>
    <t>(Distribución comarcal)</t>
  </si>
  <si>
    <t>PROVINCIA</t>
  </si>
  <si>
    <t>COMARCA</t>
  </si>
  <si>
    <t>ORDEÑO</t>
  </si>
  <si>
    <t>NO ORDEÑO</t>
  </si>
  <si>
    <t>CEBO</t>
  </si>
  <si>
    <t>TOTAL</t>
  </si>
  <si>
    <t>Nº DE EXPL</t>
  </si>
  <si>
    <t>PLAZAS</t>
  </si>
  <si>
    <t>Nº EXPL</t>
  </si>
  <si>
    <t>NO ORD.</t>
  </si>
  <si>
    <t xml:space="preserve">CEBO </t>
  </si>
  <si>
    <t>HUESCA</t>
  </si>
  <si>
    <t>Jacetania</t>
  </si>
  <si>
    <t>Sobrarbe</t>
  </si>
  <si>
    <t>Ribagorza</t>
  </si>
  <si>
    <t>Hoya de Huesca</t>
  </si>
  <si>
    <t>Somontano</t>
  </si>
  <si>
    <t>Monegros</t>
  </si>
  <si>
    <t>La Litera</t>
  </si>
  <si>
    <t>Bajo Cinca</t>
  </si>
  <si>
    <t>Total HUESCA</t>
  </si>
  <si>
    <t>TERUEL</t>
  </si>
  <si>
    <t>Jiloca</t>
  </si>
  <si>
    <t>S. Montalban</t>
  </si>
  <si>
    <t>Bajo Aragón</t>
  </si>
  <si>
    <t>S. Albarracín</t>
  </si>
  <si>
    <t>Hoya de Teruel</t>
  </si>
  <si>
    <t>Maestrazgo</t>
  </si>
  <si>
    <t>Total TERUEL</t>
  </si>
  <si>
    <t>ZARAGOZA</t>
  </si>
  <si>
    <t>Ejea de los C.</t>
  </si>
  <si>
    <t>Borja</t>
  </si>
  <si>
    <t>Calatayud</t>
  </si>
  <si>
    <t>La Almunia</t>
  </si>
  <si>
    <t>Zaragoza</t>
  </si>
  <si>
    <t>Daroca</t>
  </si>
  <si>
    <t>Caspe</t>
  </si>
  <si>
    <t>Total ZARAGOZA</t>
  </si>
  <si>
    <t>TOTAL ARAGON</t>
  </si>
  <si>
    <t>ESTRUCTURA PRODUCTIVA DE LAS EXPLOTACIONES DE OVINO Y CAPRINO</t>
  </si>
  <si>
    <t>OVINO</t>
  </si>
  <si>
    <t>CAPRINO</t>
  </si>
  <si>
    <t>Nº EXP</t>
  </si>
  <si>
    <t>Nº PLAZAS</t>
  </si>
  <si>
    <t>TOTAL PLAZAS</t>
  </si>
  <si>
    <t>TOTAL HUESCA</t>
  </si>
  <si>
    <t>S. Montalbán</t>
  </si>
  <si>
    <t>TOTAL TERUEL</t>
  </si>
  <si>
    <t>TOTAL ZARAGOZA</t>
  </si>
  <si>
    <t>ESTRUCTURA PRODUCTIVA DE LAS EXPLOTACIONES DE PORCINO</t>
  </si>
  <si>
    <t>TIPOLOGÍAS</t>
  </si>
  <si>
    <t xml:space="preserve">TOTAL </t>
  </si>
  <si>
    <t>PRODUCCIÓN</t>
  </si>
  <si>
    <t>Nº DE EXPL.</t>
  </si>
  <si>
    <t>CERDAS</t>
  </si>
  <si>
    <t>JACETANIA</t>
  </si>
  <si>
    <t>SOBRABE</t>
  </si>
  <si>
    <t>RIBAGORZA</t>
  </si>
  <si>
    <t>HOYA DE HUESCA</t>
  </si>
  <si>
    <t>SOMONTANO</t>
  </si>
  <si>
    <t>MONEGROS</t>
  </si>
  <si>
    <t>LITERA</t>
  </si>
  <si>
    <t>BAJO CINCA</t>
  </si>
  <si>
    <t>JILOCA</t>
  </si>
  <si>
    <t>S. MONTALBAN</t>
  </si>
  <si>
    <t>BAJO ARAGON</t>
  </si>
  <si>
    <t>S. ALBARRACIN</t>
  </si>
  <si>
    <t>HOYA DE TERUEL</t>
  </si>
  <si>
    <t>MAESTRAZGO</t>
  </si>
  <si>
    <t>EJEA DE LOS C.</t>
  </si>
  <si>
    <t>BORJA</t>
  </si>
  <si>
    <t>CALATAYUD</t>
  </si>
  <si>
    <t>LA ALMUNIA</t>
  </si>
  <si>
    <t>DAROCA</t>
  </si>
  <si>
    <t>CASPE</t>
  </si>
  <si>
    <t>ARAGON</t>
  </si>
  <si>
    <t>JAULAS</t>
  </si>
  <si>
    <t>LA LITERA</t>
  </si>
  <si>
    <t>BAJO ARAGÓN</t>
  </si>
  <si>
    <t>S. ALBARRACÍN</t>
  </si>
  <si>
    <t>2018 Provincias</t>
  </si>
  <si>
    <t>Comarcas</t>
  </si>
  <si>
    <t>II. DISTRIBUCIÓN COMARCAL</t>
  </si>
  <si>
    <t>EXPLT.</t>
  </si>
  <si>
    <t>SOBRARBE</t>
  </si>
  <si>
    <t>Total Nº EXP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</si>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</sst>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  <font>
      <u/>
      <sz val="10"/>
      <color rgb="FF0563C1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2"/>
      <color rgb="FF0563C1"/>
      <name val="Arial"/>
      <family val="2"/>
      <charset val="1"/>
    </font>
    <font>
      <sz val="10"/>
      <name val="MS Sans Serif"/>
      <family val="2"/>
    </font>
    <font>
      <b/>
      <sz val="12"/>
      <color theme="0"/>
      <name val="MS Sans Serif"/>
      <family val="2"/>
    </font>
    <font>
      <b/>
      <sz val="10"/>
      <color theme="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sz val="10"/>
      <color indexed="8"/>
      <name val="Arial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Border="0" applyProtection="0"/>
    <xf numFmtId="0" fontId="1" fillId="0" borderId="0"/>
    <xf numFmtId="0" fontId="8" fillId="0" borderId="0"/>
    <xf numFmtId="0" fontId="15" fillId="0" borderId="0"/>
  </cellStyleXfs>
  <cellXfs count="128">
    <xf numFmtId="0" fontId="0" fillId="0" borderId="0" xfId="0"/>
    <xf numFmtId="0" fontId="3" fillId="0" borderId="0" xfId="2" applyFont="1"/>
    <xf numFmtId="0" fontId="1" fillId="0" borderId="0" xfId="2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1" applyFont="1" applyBorder="1" applyAlignment="1" applyProtection="1"/>
    <xf numFmtId="0" fontId="8" fillId="0" borderId="0" xfId="3"/>
    <xf numFmtId="0" fontId="14" fillId="8" borderId="8" xfId="3" applyFont="1" applyFill="1" applyBorder="1"/>
    <xf numFmtId="0" fontId="14" fillId="8" borderId="9" xfId="3" applyFont="1" applyFill="1" applyBorder="1"/>
    <xf numFmtId="0" fontId="13" fillId="8" borderId="8" xfId="3" applyFont="1" applyFill="1" applyBorder="1"/>
    <xf numFmtId="0" fontId="13" fillId="5" borderId="14" xfId="3" applyFont="1" applyFill="1" applyBorder="1"/>
    <xf numFmtId="3" fontId="8" fillId="6" borderId="11" xfId="3" applyNumberFormat="1" applyFill="1" applyBorder="1"/>
    <xf numFmtId="3" fontId="8" fillId="6" borderId="1" xfId="3" applyNumberFormat="1" applyFill="1" applyBorder="1"/>
    <xf numFmtId="3" fontId="8" fillId="7" borderId="12" xfId="3" applyNumberFormat="1" applyFill="1" applyBorder="1"/>
    <xf numFmtId="3" fontId="8" fillId="6" borderId="5" xfId="3" applyNumberFormat="1" applyFill="1" applyBorder="1"/>
    <xf numFmtId="3" fontId="13" fillId="7" borderId="13" xfId="3" applyNumberFormat="1" applyFont="1" applyFill="1" applyBorder="1"/>
    <xf numFmtId="0" fontId="15" fillId="0" borderId="0" xfId="4"/>
    <xf numFmtId="0" fontId="10" fillId="2" borderId="27" xfId="4" applyFont="1" applyFill="1" applyBorder="1" applyAlignment="1">
      <alignment horizontal="center" vertical="center"/>
    </xf>
    <xf numFmtId="0" fontId="13" fillId="4" borderId="11" xfId="3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/>
    </xf>
    <xf numFmtId="0" fontId="13" fillId="4" borderId="13" xfId="3" applyFont="1" applyFill="1" applyBorder="1" applyAlignment="1">
      <alignment horizontal="center"/>
    </xf>
    <xf numFmtId="0" fontId="13" fillId="4" borderId="15" xfId="3" applyFont="1" applyFill="1" applyBorder="1" applyAlignment="1">
      <alignment horizontal="center"/>
    </xf>
    <xf numFmtId="0" fontId="13" fillId="8" borderId="17" xfId="3" applyFont="1" applyFill="1" applyBorder="1" applyAlignment="1">
      <alignment horizontal="center"/>
    </xf>
    <xf numFmtId="0" fontId="13" fillId="8" borderId="26" xfId="3" applyFont="1" applyFill="1" applyBorder="1" applyAlignment="1">
      <alignment horizontal="center"/>
    </xf>
    <xf numFmtId="0" fontId="13" fillId="8" borderId="6" xfId="3" applyFont="1" applyFill="1" applyBorder="1" applyAlignment="1">
      <alignment horizontal="center"/>
    </xf>
    <xf numFmtId="0" fontId="13" fillId="4" borderId="16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0" fillId="2" borderId="19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0" fontId="10" fillId="2" borderId="22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/>
    </xf>
    <xf numFmtId="0" fontId="10" fillId="2" borderId="20" xfId="3" applyFont="1" applyFill="1" applyBorder="1" applyAlignment="1">
      <alignment horizontal="center"/>
    </xf>
    <xf numFmtId="0" fontId="10" fillId="2" borderId="19" xfId="3" applyFont="1" applyFill="1" applyBorder="1" applyAlignment="1">
      <alignment horizontal="center"/>
    </xf>
    <xf numFmtId="0" fontId="10" fillId="2" borderId="21" xfId="3" applyFont="1" applyFill="1" applyBorder="1" applyAlignment="1">
      <alignment horizontal="center"/>
    </xf>
    <xf numFmtId="0" fontId="10" fillId="2" borderId="23" xfId="3" applyFont="1" applyFill="1" applyBorder="1" applyAlignment="1">
      <alignment horizontal="center"/>
    </xf>
    <xf numFmtId="0" fontId="10" fillId="2" borderId="22" xfId="3" applyFont="1" applyFill="1" applyBorder="1" applyAlignment="1">
      <alignment horizontal="center"/>
    </xf>
    <xf numFmtId="0" fontId="13" fillId="8" borderId="2" xfId="3" applyFont="1" applyFill="1" applyBorder="1" applyAlignment="1">
      <alignment horizontal="center" vertical="center"/>
    </xf>
    <xf numFmtId="0" fontId="13" fillId="8" borderId="5" xfId="3" applyFont="1" applyFill="1" applyBorder="1" applyAlignment="1">
      <alignment horizontal="center" vertical="center"/>
    </xf>
    <xf numFmtId="0" fontId="13" fillId="8" borderId="7" xfId="3" applyFont="1" applyFill="1" applyBorder="1" applyAlignment="1">
      <alignment horizontal="center" vertical="center"/>
    </xf>
    <xf numFmtId="0" fontId="13" fillId="8" borderId="24" xfId="3" applyFont="1" applyFill="1" applyBorder="1" applyAlignment="1">
      <alignment horizontal="center" vertical="center"/>
    </xf>
    <xf numFmtId="0" fontId="13" fillId="8" borderId="25" xfId="3" applyFont="1" applyFill="1" applyBorder="1" applyAlignment="1">
      <alignment horizontal="center" vertical="center"/>
    </xf>
    <xf numFmtId="0" fontId="13" fillId="8" borderId="2" xfId="3" applyFont="1" applyFill="1" applyBorder="1" applyAlignment="1">
      <alignment horizontal="center"/>
    </xf>
    <xf numFmtId="0" fontId="13" fillId="8" borderId="3" xfId="3" applyFont="1" applyFill="1" applyBorder="1" applyAlignment="1">
      <alignment horizontal="center"/>
    </xf>
    <xf numFmtId="0" fontId="13" fillId="8" borderId="4" xfId="3" applyFont="1" applyFill="1" applyBorder="1" applyAlignment="1">
      <alignment horizontal="center"/>
    </xf>
    <xf numFmtId="0" fontId="13" fillId="8" borderId="17" xfId="3" applyFont="1" applyFill="1" applyBorder="1" applyAlignment="1">
      <alignment horizontal="center" wrapText="1"/>
    </xf>
    <xf numFmtId="0" fontId="9" fillId="2" borderId="18" xfId="3" applyFon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10" fillId="2" borderId="27" xfId="4" applyFont="1" applyFill="1" applyBorder="1" applyAlignment="1">
      <alignment horizontal="center" vertical="center"/>
    </xf>
    <xf numFmtId="0" fontId="11" fillId="8" borderId="30" xfId="4" applyFont="1" applyFill="1" applyBorder="1"/>
    <xf numFmtId="0" fontId="16" fillId="4" borderId="30" xfId="4" applyFont="1" applyFill="1" applyBorder="1" applyAlignment="1">
      <alignment horizontal="center" vertical="center"/>
    </xf>
    <xf numFmtId="0" fontId="16" fillId="5" borderId="30" xfId="4" applyFont="1" applyFill="1" applyBorder="1" applyAlignment="1">
      <alignment horizontal="center" vertical="center"/>
    </xf>
    <xf numFmtId="3" fontId="16" fillId="6" borderId="30" xfId="4" applyNumberFormat="1" applyFont="1" applyFill="1" applyBorder="1"/>
    <xf numFmtId="0" fontId="11" fillId="4" borderId="30" xfId="4" applyFont="1" applyFill="1" applyBorder="1" applyAlignment="1">
      <alignment horizontal="center" vertical="center"/>
    </xf>
    <xf numFmtId="3" fontId="11" fillId="7" borderId="30" xfId="4" applyNumberFormat="1" applyFont="1" applyFill="1" applyBorder="1"/>
    <xf numFmtId="0" fontId="11" fillId="4" borderId="30" xfId="4" applyFont="1" applyFill="1" applyBorder="1" applyAlignment="1">
      <alignment horizontal="center"/>
    </xf>
    <xf numFmtId="0" fontId="11" fillId="8" borderId="30" xfId="4" applyFont="1" applyFill="1" applyBorder="1" applyAlignment="1">
      <alignment horizontal="center"/>
    </xf>
    <xf numFmtId="3" fontId="11" fillId="3" borderId="31" xfId="3" applyNumberFormat="1" applyFont="1" applyFill="1" applyBorder="1" applyAlignment="1">
      <alignment horizontal="center" vertical="center" wrapText="1"/>
    </xf>
    <xf numFmtId="3" fontId="11" fillId="3" borderId="32" xfId="3" applyNumberFormat="1" applyFont="1" applyFill="1" applyBorder="1" applyAlignment="1">
      <alignment horizontal="center" vertical="center"/>
    </xf>
    <xf numFmtId="3" fontId="11" fillId="3" borderId="33" xfId="3" applyNumberFormat="1" applyFont="1" applyFill="1" applyBorder="1" applyAlignment="1">
      <alignment horizontal="center" vertical="center" wrapText="1"/>
    </xf>
    <xf numFmtId="0" fontId="8" fillId="3" borderId="32" xfId="3" applyFont="1" applyFill="1" applyBorder="1" applyAlignment="1">
      <alignment vertical="center"/>
    </xf>
    <xf numFmtId="3" fontId="11" fillId="3" borderId="32" xfId="3" applyNumberFormat="1" applyFont="1" applyFill="1" applyBorder="1" applyAlignment="1">
      <alignment horizontal="center" vertical="center" wrapText="1"/>
    </xf>
    <xf numFmtId="3" fontId="11" fillId="3" borderId="34" xfId="3" applyNumberFormat="1" applyFont="1" applyFill="1" applyBorder="1" applyAlignment="1">
      <alignment horizontal="center" vertical="center" wrapText="1"/>
    </xf>
    <xf numFmtId="0" fontId="8" fillId="3" borderId="31" xfId="3" applyFont="1" applyFill="1" applyBorder="1" applyAlignment="1">
      <alignment horizontal="center" vertical="center"/>
    </xf>
    <xf numFmtId="3" fontId="11" fillId="3" borderId="31" xfId="3" applyNumberFormat="1" applyFont="1" applyFill="1" applyBorder="1" applyAlignment="1">
      <alignment horizontal="center" vertical="center" wrapText="1"/>
    </xf>
    <xf numFmtId="3" fontId="11" fillId="4" borderId="32" xfId="3" applyNumberFormat="1" applyFont="1" applyFill="1" applyBorder="1" applyAlignment="1">
      <alignment horizontal="center" vertical="center" textRotation="90" wrapText="1"/>
    </xf>
    <xf numFmtId="3" fontId="12" fillId="5" borderId="35" xfId="3" applyNumberFormat="1" applyFont="1" applyFill="1" applyBorder="1"/>
    <xf numFmtId="3" fontId="8" fillId="6" borderId="32" xfId="3" applyNumberFormat="1" applyFill="1" applyBorder="1" applyAlignment="1">
      <alignment horizontal="right" indent="1"/>
    </xf>
    <xf numFmtId="3" fontId="8" fillId="7" borderId="32" xfId="3" applyNumberFormat="1" applyFill="1" applyBorder="1" applyAlignment="1">
      <alignment horizontal="right" indent="1"/>
    </xf>
    <xf numFmtId="0" fontId="11" fillId="4" borderId="32" xfId="3" applyFont="1" applyFill="1" applyBorder="1" applyAlignment="1">
      <alignment horizontal="center" vertical="center" textRotation="90" wrapText="1"/>
    </xf>
    <xf numFmtId="3" fontId="11" fillId="4" borderId="32" xfId="3" applyNumberFormat="1" applyFont="1" applyFill="1" applyBorder="1" applyAlignment="1">
      <alignment horizontal="center"/>
    </xf>
    <xf numFmtId="3" fontId="11" fillId="4" borderId="35" xfId="3" applyNumberFormat="1" applyFont="1" applyFill="1" applyBorder="1" applyAlignment="1">
      <alignment horizontal="center"/>
    </xf>
    <xf numFmtId="3" fontId="11" fillId="7" borderId="32" xfId="3" applyNumberFormat="1" applyFont="1" applyFill="1" applyBorder="1" applyAlignment="1">
      <alignment horizontal="right" indent="1"/>
    </xf>
    <xf numFmtId="3" fontId="11" fillId="3" borderId="32" xfId="3" applyNumberFormat="1" applyFont="1" applyFill="1" applyBorder="1" applyAlignment="1">
      <alignment horizontal="center"/>
    </xf>
    <xf numFmtId="3" fontId="11" fillId="3" borderId="35" xfId="3" applyNumberFormat="1" applyFont="1" applyFill="1" applyBorder="1" applyAlignment="1">
      <alignment horizontal="center"/>
    </xf>
    <xf numFmtId="0" fontId="13" fillId="8" borderId="28" xfId="3" applyFont="1" applyFill="1" applyBorder="1" applyAlignment="1">
      <alignment horizontal="center"/>
    </xf>
    <xf numFmtId="0" fontId="13" fillId="8" borderId="24" xfId="3" applyFont="1" applyFill="1" applyBorder="1" applyAlignment="1">
      <alignment horizontal="center"/>
    </xf>
    <xf numFmtId="0" fontId="13" fillId="8" borderId="36" xfId="3" applyFont="1" applyFill="1" applyBorder="1" applyAlignment="1">
      <alignment horizontal="center" vertical="center"/>
    </xf>
    <xf numFmtId="0" fontId="13" fillId="8" borderId="5" xfId="3" applyFont="1" applyFill="1" applyBorder="1" applyAlignment="1">
      <alignment horizontal="center"/>
    </xf>
    <xf numFmtId="0" fontId="13" fillId="8" borderId="37" xfId="3" applyFont="1" applyFill="1" applyBorder="1" applyAlignment="1">
      <alignment horizontal="center"/>
    </xf>
    <xf numFmtId="0" fontId="13" fillId="8" borderId="38" xfId="3" applyFont="1" applyFill="1" applyBorder="1" applyAlignment="1">
      <alignment horizontal="center"/>
    </xf>
    <xf numFmtId="0" fontId="13" fillId="8" borderId="36" xfId="3" applyFont="1" applyFill="1" applyBorder="1" applyAlignment="1">
      <alignment horizontal="center"/>
    </xf>
    <xf numFmtId="0" fontId="13" fillId="8" borderId="5" xfId="3" applyFont="1" applyFill="1" applyBorder="1"/>
    <xf numFmtId="0" fontId="13" fillId="8" borderId="38" xfId="3" applyFont="1" applyFill="1" applyBorder="1" applyAlignment="1">
      <alignment horizontal="center" wrapText="1"/>
    </xf>
    <xf numFmtId="0" fontId="13" fillId="8" borderId="6" xfId="3" applyFont="1" applyFill="1" applyBorder="1" applyAlignment="1">
      <alignment horizontal="center" wrapText="1"/>
    </xf>
    <xf numFmtId="0" fontId="13" fillId="8" borderId="7" xfId="3" applyFont="1" applyFill="1" applyBorder="1" applyAlignment="1">
      <alignment horizontal="center"/>
    </xf>
    <xf numFmtId="0" fontId="13" fillId="8" borderId="9" xfId="3" applyFont="1" applyFill="1" applyBorder="1"/>
    <xf numFmtId="0" fontId="13" fillId="8" borderId="29" xfId="3" applyFont="1" applyFill="1" applyBorder="1" applyAlignment="1">
      <alignment horizontal="center"/>
    </xf>
    <xf numFmtId="0" fontId="13" fillId="8" borderId="25" xfId="3" applyFont="1" applyFill="1" applyBorder="1"/>
    <xf numFmtId="0" fontId="13" fillId="8" borderId="7" xfId="3" applyFont="1" applyFill="1" applyBorder="1"/>
    <xf numFmtId="0" fontId="13" fillId="8" borderId="29" xfId="3" applyFont="1" applyFill="1" applyBorder="1" applyAlignment="1">
      <alignment horizontal="center" wrapText="1"/>
    </xf>
    <xf numFmtId="0" fontId="13" fillId="8" borderId="9" xfId="3" applyFont="1" applyFill="1" applyBorder="1" applyAlignment="1">
      <alignment horizontal="center" wrapText="1"/>
    </xf>
    <xf numFmtId="0" fontId="13" fillId="4" borderId="2" xfId="3" applyFont="1" applyFill="1" applyBorder="1" applyAlignment="1">
      <alignment horizontal="center" vertical="center" textRotation="90"/>
    </xf>
    <xf numFmtId="0" fontId="13" fillId="5" borderId="24" xfId="3" applyFont="1" applyFill="1" applyBorder="1"/>
    <xf numFmtId="3" fontId="8" fillId="6" borderId="2" xfId="3" applyNumberFormat="1" applyFill="1" applyBorder="1"/>
    <xf numFmtId="3" fontId="8" fillId="6" borderId="3" xfId="3" applyNumberFormat="1" applyFill="1" applyBorder="1"/>
    <xf numFmtId="3" fontId="8" fillId="6" borderId="4" xfId="3" applyNumberFormat="1" applyFill="1" applyBorder="1"/>
    <xf numFmtId="3" fontId="8" fillId="6" borderId="28" xfId="3" applyNumberFormat="1" applyFill="1" applyBorder="1"/>
    <xf numFmtId="3" fontId="8" fillId="6" borderId="24" xfId="3" applyNumberFormat="1" applyFill="1" applyBorder="1"/>
    <xf numFmtId="3" fontId="8" fillId="6" borderId="37" xfId="3" applyNumberFormat="1" applyFill="1" applyBorder="1"/>
    <xf numFmtId="3" fontId="8" fillId="6" borderId="6" xfId="3" applyNumberFormat="1" applyFill="1" applyBorder="1"/>
    <xf numFmtId="3" fontId="13" fillId="7" borderId="1" xfId="3" applyNumberFormat="1" applyFont="1" applyFill="1" applyBorder="1"/>
    <xf numFmtId="0" fontId="13" fillId="4" borderId="5" xfId="3" applyFont="1" applyFill="1" applyBorder="1" applyAlignment="1">
      <alignment horizontal="center" vertical="center" textRotation="90"/>
    </xf>
    <xf numFmtId="0" fontId="13" fillId="5" borderId="36" xfId="3" applyFont="1" applyFill="1" applyBorder="1"/>
    <xf numFmtId="3" fontId="8" fillId="6" borderId="38" xfId="3" applyNumberFormat="1" applyFill="1" applyBorder="1"/>
    <xf numFmtId="3" fontId="8" fillId="6" borderId="36" xfId="3" applyNumberFormat="1" applyFill="1" applyBorder="1"/>
    <xf numFmtId="3" fontId="13" fillId="7" borderId="37" xfId="3" applyNumberFormat="1" applyFont="1" applyFill="1" applyBorder="1"/>
    <xf numFmtId="0" fontId="13" fillId="4" borderId="7" xfId="3" applyFont="1" applyFill="1" applyBorder="1" applyAlignment="1">
      <alignment horizontal="center"/>
    </xf>
    <xf numFmtId="0" fontId="13" fillId="4" borderId="25" xfId="3" applyFont="1" applyFill="1" applyBorder="1" applyAlignment="1">
      <alignment horizontal="center"/>
    </xf>
    <xf numFmtId="3" fontId="13" fillId="7" borderId="7" xfId="3" applyNumberFormat="1" applyFont="1" applyFill="1" applyBorder="1"/>
    <xf numFmtId="0" fontId="13" fillId="4" borderId="11" xfId="3" applyFont="1" applyFill="1" applyBorder="1" applyAlignment="1">
      <alignment horizontal="center" vertical="center" textRotation="90"/>
    </xf>
    <xf numFmtId="3" fontId="8" fillId="6" borderId="12" xfId="3" applyNumberFormat="1" applyFill="1" applyBorder="1"/>
    <xf numFmtId="3" fontId="8" fillId="6" borderId="10" xfId="3" applyNumberFormat="1" applyFill="1" applyBorder="1"/>
    <xf numFmtId="3" fontId="8" fillId="6" borderId="14" xfId="3" applyNumberFormat="1" applyFill="1" applyBorder="1"/>
    <xf numFmtId="0" fontId="13" fillId="4" borderId="39" xfId="3" applyFont="1" applyFill="1" applyBorder="1" applyAlignment="1">
      <alignment horizontal="center"/>
    </xf>
    <xf numFmtId="0" fontId="13" fillId="4" borderId="40" xfId="3" applyFont="1" applyFill="1" applyBorder="1" applyAlignment="1">
      <alignment horizontal="center"/>
    </xf>
    <xf numFmtId="3" fontId="13" fillId="7" borderId="39" xfId="3" applyNumberFormat="1" applyFont="1" applyFill="1" applyBorder="1"/>
    <xf numFmtId="3" fontId="13" fillId="7" borderId="41" xfId="3" applyNumberFormat="1" applyFont="1" applyFill="1" applyBorder="1"/>
    <xf numFmtId="0" fontId="13" fillId="8" borderId="17" xfId="3" applyFont="1" applyFill="1" applyBorder="1" applyAlignment="1">
      <alignment horizontal="center" vertical="center"/>
    </xf>
    <xf numFmtId="0" fontId="13" fillId="8" borderId="26" xfId="3" applyFont="1" applyFill="1" applyBorder="1" applyAlignment="1">
      <alignment horizontal="center" vertical="center"/>
    </xf>
    <xf numFmtId="3" fontId="13" fillId="7" borderId="17" xfId="3" applyNumberFormat="1" applyFont="1" applyFill="1" applyBorder="1"/>
    <xf numFmtId="0" fontId="13" fillId="8" borderId="39" xfId="3" applyFont="1" applyFill="1" applyBorder="1" applyAlignment="1">
      <alignment horizontal="center" wrapText="1"/>
    </xf>
    <xf numFmtId="0" fontId="13" fillId="5" borderId="40" xfId="3" applyFont="1" applyFill="1" applyBorder="1"/>
    <xf numFmtId="3" fontId="8" fillId="6" borderId="39" xfId="3" applyNumberFormat="1" applyFill="1" applyBorder="1"/>
    <xf numFmtId="3" fontId="8" fillId="6" borderId="42" xfId="3" applyNumberFormat="1" applyFill="1" applyBorder="1"/>
    <xf numFmtId="0" fontId="13" fillId="4" borderId="39" xfId="3" applyFont="1" applyFill="1" applyBorder="1" applyAlignment="1">
      <alignment horizontal="center" vertical="center"/>
    </xf>
  </cellXfs>
  <cellStyles count="5">
    <cellStyle name="Hipervínculo" xfId="1" builtinId="8"/>
    <cellStyle name="Normal" xfId="0" builtinId="0"/>
    <cellStyle name="Normal 2" xfId="4"/>
    <cellStyle name="Normal 2 2" xfId="3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9C9C9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35353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workbookViewId="0"/>
  </sheetViews>
  <sheetFormatPr baseColWidth="10" defaultColWidth="9.140625" defaultRowHeight="15" x14ac:dyDescent="0.25"/>
  <cols>
    <col min="1" max="1" width="11.42578125" style="1"/>
    <col min="2" max="2" width="99.85546875" style="1" customWidth="1"/>
    <col min="3" max="1025" width="10.7109375" customWidth="1"/>
  </cols>
  <sheetData>
    <row r="1" spans="1:2" ht="18.75" x14ac:dyDescent="0.3">
      <c r="A1" s="3">
        <v>2021</v>
      </c>
      <c r="B1" s="5" t="s">
        <v>0</v>
      </c>
    </row>
    <row r="2" spans="1:2" ht="15.75" x14ac:dyDescent="0.25">
      <c r="A2" s="5"/>
    </row>
    <row r="3" spans="1:2" ht="15.75" x14ac:dyDescent="0.25">
      <c r="A3" s="4">
        <v>1</v>
      </c>
      <c r="B3" s="6" t="s">
        <v>1</v>
      </c>
    </row>
    <row r="4" spans="1:2" ht="15.75" x14ac:dyDescent="0.25">
      <c r="A4" s="4">
        <v>2</v>
      </c>
      <c r="B4" s="6" t="s">
        <v>2</v>
      </c>
    </row>
    <row r="5" spans="1:2" ht="15.75" x14ac:dyDescent="0.25">
      <c r="A5" s="4">
        <v>3</v>
      </c>
      <c r="B5" s="6" t="s">
        <v>3</v>
      </c>
    </row>
    <row r="6" spans="1:2" ht="15.75" x14ac:dyDescent="0.25">
      <c r="A6" s="4">
        <v>4</v>
      </c>
      <c r="B6" s="6" t="s">
        <v>4</v>
      </c>
    </row>
  </sheetData>
  <hyperlinks>
    <hyperlink ref="B3" location="Bovino!A1" display="ESTRUCTURA PRODUCTIVA DE LAS EXPLOTACIONES DE BOVINO "/>
    <hyperlink ref="B4" location="'Ovino-caprino'!A1" display="ESTRUCTURA PRODUCTIVA DE LAS EXPLOTACIONES DE OVINO Y CAPRINO "/>
    <hyperlink ref="B5" location="Porcino!A1" display="ESTRUCTURA PRODUCTIVA DE LAS EXPLOTACIONES DE PORCINO "/>
    <hyperlink ref="B6" location="Conejos!A1" display="ESTRUCTURA PRODUCTIVA DE LAS EXPLOTACIONES INDUSTRIALES CUNÍCOLAS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4"/>
  <sheetViews>
    <sheetView zoomScaleNormal="100" workbookViewId="0"/>
  </sheetViews>
  <sheetFormatPr baseColWidth="10" defaultColWidth="9.140625" defaultRowHeight="15" x14ac:dyDescent="0.25"/>
  <cols>
    <col min="1" max="1" width="17.7109375" style="2" customWidth="1"/>
    <col min="2" max="2" width="18" style="2" customWidth="1"/>
    <col min="3" max="3" width="13" style="2" customWidth="1"/>
    <col min="4" max="4" width="8.7109375" style="2" customWidth="1"/>
    <col min="5" max="5" width="8.85546875" style="2" customWidth="1"/>
    <col min="6" max="7" width="7.5703125" style="2" customWidth="1"/>
    <col min="8" max="8" width="9.42578125" style="2" customWidth="1"/>
    <col min="9" max="9" width="10.42578125" style="2" customWidth="1"/>
    <col min="10" max="10" width="8.85546875" style="2" customWidth="1"/>
    <col min="11" max="12" width="7.5703125" style="2" customWidth="1"/>
    <col min="13" max="13" width="9.42578125" style="2" customWidth="1"/>
    <col min="14" max="14" width="8.7109375" style="2" customWidth="1"/>
    <col min="15" max="15" width="8.85546875" style="2" customWidth="1"/>
    <col min="16" max="17" width="8.7109375" style="2" customWidth="1"/>
    <col min="18" max="18" width="9.42578125" style="2" customWidth="1"/>
    <col min="19" max="19" width="8.7109375" style="2" customWidth="1"/>
    <col min="20" max="20" width="8.85546875" style="2" customWidth="1"/>
    <col min="21" max="22" width="8.7109375" style="2" customWidth="1"/>
    <col min="23" max="1025" width="11.42578125" style="2"/>
  </cols>
  <sheetData>
    <row r="2" spans="1:1025" ht="15.75" thickBot="1" x14ac:dyDescent="0.3"/>
    <row r="3" spans="1:1025" x14ac:dyDescent="0.25">
      <c r="A3" s="27" t="s">
        <v>93</v>
      </c>
      <c r="B3" s="28"/>
      <c r="C3" s="31" t="s">
        <v>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5" ht="15.75" thickBot="1" x14ac:dyDescent="0.3">
      <c r="A4" s="29"/>
      <c r="B4" s="30"/>
      <c r="C4" s="34" t="s">
        <v>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x14ac:dyDescent="0.25">
      <c r="A7" s="37" t="s">
        <v>7</v>
      </c>
      <c r="B7" s="40" t="s">
        <v>8</v>
      </c>
      <c r="C7" s="42" t="s">
        <v>9</v>
      </c>
      <c r="D7" s="43"/>
      <c r="E7" s="43"/>
      <c r="F7" s="43"/>
      <c r="G7" s="44"/>
      <c r="H7" s="42" t="s">
        <v>10</v>
      </c>
      <c r="I7" s="43"/>
      <c r="J7" s="43"/>
      <c r="K7" s="43"/>
      <c r="L7" s="44"/>
      <c r="M7" s="42" t="s">
        <v>11</v>
      </c>
      <c r="N7" s="43"/>
      <c r="O7" s="43"/>
      <c r="P7" s="43"/>
      <c r="Q7" s="44"/>
      <c r="R7" s="42" t="s">
        <v>12</v>
      </c>
      <c r="S7" s="43"/>
      <c r="T7" s="43"/>
      <c r="U7" s="43"/>
      <c r="V7" s="44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x14ac:dyDescent="0.25">
      <c r="A8" s="38"/>
      <c r="B8" s="79"/>
      <c r="C8" s="123" t="s">
        <v>13</v>
      </c>
      <c r="D8" s="81" t="s">
        <v>14</v>
      </c>
      <c r="E8" s="81"/>
      <c r="F8" s="81"/>
      <c r="G8" s="25"/>
      <c r="H8" s="123" t="s">
        <v>15</v>
      </c>
      <c r="I8" s="81" t="s">
        <v>14</v>
      </c>
      <c r="J8" s="81"/>
      <c r="K8" s="81"/>
      <c r="L8" s="25"/>
      <c r="M8" s="123" t="s">
        <v>15</v>
      </c>
      <c r="N8" s="81" t="s">
        <v>14</v>
      </c>
      <c r="O8" s="81"/>
      <c r="P8" s="81"/>
      <c r="Q8" s="25"/>
      <c r="R8" s="123" t="s">
        <v>15</v>
      </c>
      <c r="S8" s="81" t="s">
        <v>14</v>
      </c>
      <c r="T8" s="81"/>
      <c r="U8" s="81"/>
      <c r="V8" s="2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ht="15.75" thickBot="1" x14ac:dyDescent="0.3">
      <c r="A9" s="39"/>
      <c r="B9" s="41"/>
      <c r="C9" s="45"/>
      <c r="D9" s="8" t="s">
        <v>9</v>
      </c>
      <c r="E9" s="8" t="s">
        <v>16</v>
      </c>
      <c r="F9" s="8" t="s">
        <v>17</v>
      </c>
      <c r="G9" s="9" t="s">
        <v>12</v>
      </c>
      <c r="H9" s="45"/>
      <c r="I9" s="10" t="s">
        <v>9</v>
      </c>
      <c r="J9" s="8" t="s">
        <v>16</v>
      </c>
      <c r="K9" s="8" t="s">
        <v>11</v>
      </c>
      <c r="L9" s="9" t="s">
        <v>12</v>
      </c>
      <c r="M9" s="45"/>
      <c r="N9" s="8" t="s">
        <v>9</v>
      </c>
      <c r="O9" s="8" t="s">
        <v>16</v>
      </c>
      <c r="P9" s="8" t="s">
        <v>11</v>
      </c>
      <c r="Q9" s="9" t="s">
        <v>12</v>
      </c>
      <c r="R9" s="45"/>
      <c r="S9" s="8" t="s">
        <v>9</v>
      </c>
      <c r="T9" s="8" t="s">
        <v>16</v>
      </c>
      <c r="U9" s="8" t="s">
        <v>11</v>
      </c>
      <c r="V9" s="9" t="s">
        <v>12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x14ac:dyDescent="0.25">
      <c r="A10" s="26" t="s">
        <v>18</v>
      </c>
      <c r="B10" s="11" t="s">
        <v>19</v>
      </c>
      <c r="C10" s="12">
        <v>0</v>
      </c>
      <c r="D10" s="13">
        <v>0</v>
      </c>
      <c r="E10" s="13">
        <v>0</v>
      </c>
      <c r="F10" s="13">
        <v>0</v>
      </c>
      <c r="G10" s="14">
        <v>0</v>
      </c>
      <c r="H10" s="12">
        <v>115</v>
      </c>
      <c r="I10" s="13">
        <v>0</v>
      </c>
      <c r="J10" s="13">
        <v>6824</v>
      </c>
      <c r="K10" s="13">
        <v>3770</v>
      </c>
      <c r="L10" s="14">
        <v>10594</v>
      </c>
      <c r="M10" s="12">
        <v>10</v>
      </c>
      <c r="N10" s="13">
        <v>0</v>
      </c>
      <c r="O10" s="13">
        <v>0</v>
      </c>
      <c r="P10" s="13">
        <v>479</v>
      </c>
      <c r="Q10" s="14">
        <v>479</v>
      </c>
      <c r="R10" s="12">
        <v>125</v>
      </c>
      <c r="S10" s="12">
        <v>0</v>
      </c>
      <c r="T10" s="12">
        <v>6824</v>
      </c>
      <c r="U10" s="12">
        <v>4249</v>
      </c>
      <c r="V10" s="14">
        <v>11073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x14ac:dyDescent="0.25">
      <c r="A11" s="26"/>
      <c r="B11" s="105" t="s">
        <v>20</v>
      </c>
      <c r="C11" s="15">
        <v>3</v>
      </c>
      <c r="D11" s="101">
        <v>153</v>
      </c>
      <c r="E11" s="101">
        <v>0</v>
      </c>
      <c r="F11" s="101">
        <v>127</v>
      </c>
      <c r="G11" s="14">
        <v>280</v>
      </c>
      <c r="H11" s="15">
        <v>169</v>
      </c>
      <c r="I11" s="101">
        <v>0</v>
      </c>
      <c r="J11" s="101">
        <v>8269</v>
      </c>
      <c r="K11" s="101">
        <v>4644</v>
      </c>
      <c r="L11" s="14">
        <v>12913</v>
      </c>
      <c r="M11" s="15">
        <v>53</v>
      </c>
      <c r="N11" s="101">
        <v>0</v>
      </c>
      <c r="O11" s="101">
        <v>0</v>
      </c>
      <c r="P11" s="101">
        <v>7283</v>
      </c>
      <c r="Q11" s="14">
        <v>7283</v>
      </c>
      <c r="R11" s="12">
        <v>225</v>
      </c>
      <c r="S11" s="12">
        <v>153</v>
      </c>
      <c r="T11" s="12">
        <v>8269</v>
      </c>
      <c r="U11" s="12">
        <v>12054</v>
      </c>
      <c r="V11" s="14">
        <v>20476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x14ac:dyDescent="0.25">
      <c r="A12" s="26"/>
      <c r="B12" s="105" t="s">
        <v>21</v>
      </c>
      <c r="C12" s="15">
        <v>4</v>
      </c>
      <c r="D12" s="101">
        <v>808</v>
      </c>
      <c r="E12" s="101">
        <v>0</v>
      </c>
      <c r="F12" s="101">
        <v>613</v>
      </c>
      <c r="G12" s="14">
        <v>1421</v>
      </c>
      <c r="H12" s="15">
        <v>170</v>
      </c>
      <c r="I12" s="101">
        <v>0</v>
      </c>
      <c r="J12" s="101">
        <v>7606</v>
      </c>
      <c r="K12" s="101">
        <v>4653</v>
      </c>
      <c r="L12" s="14">
        <v>12259</v>
      </c>
      <c r="M12" s="15">
        <v>116</v>
      </c>
      <c r="N12" s="101">
        <v>0</v>
      </c>
      <c r="O12" s="101">
        <v>0</v>
      </c>
      <c r="P12" s="101">
        <v>13498</v>
      </c>
      <c r="Q12" s="14">
        <v>13498</v>
      </c>
      <c r="R12" s="12">
        <v>290</v>
      </c>
      <c r="S12" s="12">
        <v>808</v>
      </c>
      <c r="T12" s="12">
        <v>7606</v>
      </c>
      <c r="U12" s="12">
        <v>18764</v>
      </c>
      <c r="V12" s="14">
        <v>27178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x14ac:dyDescent="0.25">
      <c r="A13" s="26"/>
      <c r="B13" s="105" t="s">
        <v>22</v>
      </c>
      <c r="C13" s="15">
        <v>5</v>
      </c>
      <c r="D13" s="101">
        <v>1417</v>
      </c>
      <c r="E13" s="101">
        <v>0</v>
      </c>
      <c r="F13" s="101">
        <v>1328</v>
      </c>
      <c r="G13" s="14">
        <v>2745</v>
      </c>
      <c r="H13" s="15">
        <v>49</v>
      </c>
      <c r="I13" s="101">
        <v>0</v>
      </c>
      <c r="J13" s="101">
        <v>3534</v>
      </c>
      <c r="K13" s="101">
        <v>2556</v>
      </c>
      <c r="L13" s="14">
        <v>6090</v>
      </c>
      <c r="M13" s="15">
        <v>192</v>
      </c>
      <c r="N13" s="101">
        <v>0</v>
      </c>
      <c r="O13" s="101">
        <v>0</v>
      </c>
      <c r="P13" s="101">
        <v>43338</v>
      </c>
      <c r="Q13" s="14">
        <v>43338</v>
      </c>
      <c r="R13" s="12">
        <v>246</v>
      </c>
      <c r="S13" s="12">
        <v>1417</v>
      </c>
      <c r="T13" s="12">
        <v>3534</v>
      </c>
      <c r="U13" s="12">
        <v>47222</v>
      </c>
      <c r="V13" s="14">
        <v>52173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x14ac:dyDescent="0.25">
      <c r="A14" s="26"/>
      <c r="B14" s="105" t="s">
        <v>23</v>
      </c>
      <c r="C14" s="15">
        <v>2</v>
      </c>
      <c r="D14" s="101">
        <v>200</v>
      </c>
      <c r="E14" s="101">
        <v>0</v>
      </c>
      <c r="F14" s="101">
        <v>161</v>
      </c>
      <c r="G14" s="14">
        <v>361</v>
      </c>
      <c r="H14" s="15">
        <v>8</v>
      </c>
      <c r="I14" s="101">
        <v>0</v>
      </c>
      <c r="J14" s="101">
        <v>340</v>
      </c>
      <c r="K14" s="101">
        <v>268</v>
      </c>
      <c r="L14" s="14">
        <v>608</v>
      </c>
      <c r="M14" s="15">
        <v>129</v>
      </c>
      <c r="N14" s="101">
        <v>0</v>
      </c>
      <c r="O14" s="101">
        <v>0</v>
      </c>
      <c r="P14" s="101">
        <v>20525</v>
      </c>
      <c r="Q14" s="14">
        <v>20525</v>
      </c>
      <c r="R14" s="12">
        <v>139</v>
      </c>
      <c r="S14" s="12">
        <v>200</v>
      </c>
      <c r="T14" s="12">
        <v>340</v>
      </c>
      <c r="U14" s="12">
        <v>20954</v>
      </c>
      <c r="V14" s="14">
        <v>21494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x14ac:dyDescent="0.25">
      <c r="A15" s="26"/>
      <c r="B15" s="105" t="s">
        <v>24</v>
      </c>
      <c r="C15" s="15">
        <v>2</v>
      </c>
      <c r="D15" s="101">
        <v>178</v>
      </c>
      <c r="E15" s="101">
        <v>0</v>
      </c>
      <c r="F15" s="101">
        <v>137</v>
      </c>
      <c r="G15" s="14">
        <v>315</v>
      </c>
      <c r="H15" s="15">
        <v>16</v>
      </c>
      <c r="I15" s="101">
        <v>0</v>
      </c>
      <c r="J15" s="101">
        <v>1146</v>
      </c>
      <c r="K15" s="101">
        <v>782</v>
      </c>
      <c r="L15" s="14">
        <v>1928</v>
      </c>
      <c r="M15" s="15">
        <v>109</v>
      </c>
      <c r="N15" s="101">
        <v>0</v>
      </c>
      <c r="O15" s="101">
        <v>0</v>
      </c>
      <c r="P15" s="101">
        <v>23591</v>
      </c>
      <c r="Q15" s="14">
        <v>23591</v>
      </c>
      <c r="R15" s="12">
        <v>127</v>
      </c>
      <c r="S15" s="12">
        <v>178</v>
      </c>
      <c r="T15" s="12">
        <v>1146</v>
      </c>
      <c r="U15" s="12">
        <v>24510</v>
      </c>
      <c r="V15" s="14">
        <v>25834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x14ac:dyDescent="0.25">
      <c r="A16" s="26"/>
      <c r="B16" s="105" t="s">
        <v>25</v>
      </c>
      <c r="C16" s="15">
        <v>12</v>
      </c>
      <c r="D16" s="101">
        <v>7723</v>
      </c>
      <c r="E16" s="101">
        <v>0</v>
      </c>
      <c r="F16" s="101">
        <v>4166</v>
      </c>
      <c r="G16" s="14">
        <v>11889</v>
      </c>
      <c r="H16" s="15">
        <v>38</v>
      </c>
      <c r="I16" s="101">
        <v>0</v>
      </c>
      <c r="J16" s="101">
        <v>1828</v>
      </c>
      <c r="K16" s="101">
        <v>1314</v>
      </c>
      <c r="L16" s="14">
        <v>3142</v>
      </c>
      <c r="M16" s="15">
        <v>683</v>
      </c>
      <c r="N16" s="101">
        <v>0</v>
      </c>
      <c r="O16" s="101">
        <v>0</v>
      </c>
      <c r="P16" s="101">
        <v>135437</v>
      </c>
      <c r="Q16" s="14">
        <v>135437</v>
      </c>
      <c r="R16" s="12">
        <v>733</v>
      </c>
      <c r="S16" s="12">
        <v>7723</v>
      </c>
      <c r="T16" s="12">
        <v>1828</v>
      </c>
      <c r="U16" s="12">
        <v>140917</v>
      </c>
      <c r="V16" s="14">
        <v>150468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5" ht="15.75" thickBot="1" x14ac:dyDescent="0.3">
      <c r="A17" s="26"/>
      <c r="B17" s="124" t="s">
        <v>26</v>
      </c>
      <c r="C17" s="125">
        <v>7</v>
      </c>
      <c r="D17" s="126">
        <v>2408</v>
      </c>
      <c r="E17" s="126">
        <v>0</v>
      </c>
      <c r="F17" s="126">
        <v>1407</v>
      </c>
      <c r="G17" s="14">
        <v>3815</v>
      </c>
      <c r="H17" s="125">
        <v>4</v>
      </c>
      <c r="I17" s="126">
        <v>0</v>
      </c>
      <c r="J17" s="126">
        <v>233</v>
      </c>
      <c r="K17" s="126">
        <v>216</v>
      </c>
      <c r="L17" s="14">
        <v>449</v>
      </c>
      <c r="M17" s="125">
        <v>294</v>
      </c>
      <c r="N17" s="126">
        <v>0</v>
      </c>
      <c r="O17" s="126">
        <v>0</v>
      </c>
      <c r="P17" s="126">
        <v>60033</v>
      </c>
      <c r="Q17" s="14">
        <v>60033</v>
      </c>
      <c r="R17" s="12">
        <v>305</v>
      </c>
      <c r="S17" s="12">
        <v>2408</v>
      </c>
      <c r="T17" s="12">
        <v>233</v>
      </c>
      <c r="U17" s="12">
        <v>61656</v>
      </c>
      <c r="V17" s="14">
        <v>64297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5" ht="15.75" thickBot="1" x14ac:dyDescent="0.3">
      <c r="A18" s="21" t="s">
        <v>27</v>
      </c>
      <c r="B18" s="22"/>
      <c r="C18" s="16">
        <v>35</v>
      </c>
      <c r="D18" s="16">
        <v>12887</v>
      </c>
      <c r="E18" s="16">
        <v>0</v>
      </c>
      <c r="F18" s="16">
        <v>7939</v>
      </c>
      <c r="G18" s="16">
        <v>20826</v>
      </c>
      <c r="H18" s="16">
        <v>569</v>
      </c>
      <c r="I18" s="16">
        <v>0</v>
      </c>
      <c r="J18" s="16">
        <v>29780</v>
      </c>
      <c r="K18" s="16">
        <v>18203</v>
      </c>
      <c r="L18" s="16">
        <v>47983</v>
      </c>
      <c r="M18" s="16">
        <v>1586</v>
      </c>
      <c r="N18" s="16">
        <v>0</v>
      </c>
      <c r="O18" s="16">
        <v>0</v>
      </c>
      <c r="P18" s="16">
        <v>304184</v>
      </c>
      <c r="Q18" s="16">
        <v>304184</v>
      </c>
      <c r="R18" s="16">
        <v>2190</v>
      </c>
      <c r="S18" s="16">
        <v>12887</v>
      </c>
      <c r="T18" s="16">
        <v>29780</v>
      </c>
      <c r="U18" s="16">
        <v>330326</v>
      </c>
      <c r="V18" s="16">
        <v>372993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  <row r="19" spans="1:1025" x14ac:dyDescent="0.25">
      <c r="A19" s="19" t="s">
        <v>28</v>
      </c>
      <c r="B19" s="11" t="s">
        <v>29</v>
      </c>
      <c r="C19" s="15">
        <v>0</v>
      </c>
      <c r="D19" s="101">
        <v>0</v>
      </c>
      <c r="E19" s="101">
        <v>0</v>
      </c>
      <c r="F19" s="101">
        <v>0</v>
      </c>
      <c r="G19" s="14">
        <v>0</v>
      </c>
      <c r="H19" s="15">
        <v>5</v>
      </c>
      <c r="I19" s="101">
        <v>0</v>
      </c>
      <c r="J19" s="101">
        <v>215</v>
      </c>
      <c r="K19" s="101">
        <v>455</v>
      </c>
      <c r="L19" s="14">
        <v>670</v>
      </c>
      <c r="M19" s="15">
        <v>30</v>
      </c>
      <c r="N19" s="101">
        <v>0</v>
      </c>
      <c r="O19" s="101">
        <v>0</v>
      </c>
      <c r="P19" s="101">
        <v>7603</v>
      </c>
      <c r="Q19" s="14">
        <v>7603</v>
      </c>
      <c r="R19" s="12">
        <v>35</v>
      </c>
      <c r="S19" s="12">
        <v>0</v>
      </c>
      <c r="T19" s="12">
        <v>215</v>
      </c>
      <c r="U19" s="12">
        <v>8058</v>
      </c>
      <c r="V19" s="14">
        <v>8273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</row>
    <row r="20" spans="1:1025" x14ac:dyDescent="0.25">
      <c r="A20" s="20"/>
      <c r="B20" s="105" t="s">
        <v>30</v>
      </c>
      <c r="C20" s="15">
        <v>0</v>
      </c>
      <c r="D20" s="101">
        <v>0</v>
      </c>
      <c r="E20" s="101">
        <v>0</v>
      </c>
      <c r="F20" s="101">
        <v>0</v>
      </c>
      <c r="G20" s="14">
        <v>0</v>
      </c>
      <c r="H20" s="15">
        <v>20</v>
      </c>
      <c r="I20" s="101">
        <v>0</v>
      </c>
      <c r="J20" s="101">
        <v>1341</v>
      </c>
      <c r="K20" s="101">
        <v>1158</v>
      </c>
      <c r="L20" s="14">
        <v>2499</v>
      </c>
      <c r="M20" s="15">
        <v>10</v>
      </c>
      <c r="N20" s="101">
        <v>0</v>
      </c>
      <c r="O20" s="101">
        <v>0</v>
      </c>
      <c r="P20" s="101">
        <v>1925</v>
      </c>
      <c r="Q20" s="14">
        <v>1925</v>
      </c>
      <c r="R20" s="12">
        <v>30</v>
      </c>
      <c r="S20" s="12">
        <v>0</v>
      </c>
      <c r="T20" s="12">
        <v>1341</v>
      </c>
      <c r="U20" s="12">
        <v>3083</v>
      </c>
      <c r="V20" s="14">
        <v>4424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</row>
    <row r="21" spans="1:1025" x14ac:dyDescent="0.25">
      <c r="A21" s="20"/>
      <c r="B21" s="105" t="s">
        <v>31</v>
      </c>
      <c r="C21" s="15">
        <v>1</v>
      </c>
      <c r="D21" s="101">
        <v>117</v>
      </c>
      <c r="E21" s="101">
        <v>0</v>
      </c>
      <c r="F21" s="101">
        <v>91</v>
      </c>
      <c r="G21" s="14">
        <v>208</v>
      </c>
      <c r="H21" s="15">
        <v>32</v>
      </c>
      <c r="I21" s="101">
        <v>0</v>
      </c>
      <c r="J21" s="101">
        <v>1287</v>
      </c>
      <c r="K21" s="101">
        <v>711</v>
      </c>
      <c r="L21" s="14">
        <v>1998</v>
      </c>
      <c r="M21" s="15">
        <v>160</v>
      </c>
      <c r="N21" s="101">
        <v>0</v>
      </c>
      <c r="O21" s="101">
        <v>0</v>
      </c>
      <c r="P21" s="101">
        <v>24864</v>
      </c>
      <c r="Q21" s="14">
        <v>24864</v>
      </c>
      <c r="R21" s="12">
        <v>193</v>
      </c>
      <c r="S21" s="12">
        <v>117</v>
      </c>
      <c r="T21" s="12">
        <v>1287</v>
      </c>
      <c r="U21" s="12">
        <v>25666</v>
      </c>
      <c r="V21" s="14">
        <v>27070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  <row r="22" spans="1:1025" x14ac:dyDescent="0.25">
      <c r="A22" s="20"/>
      <c r="B22" s="105" t="s">
        <v>32</v>
      </c>
      <c r="C22" s="15">
        <v>0</v>
      </c>
      <c r="D22" s="101">
        <v>0</v>
      </c>
      <c r="E22" s="101">
        <v>0</v>
      </c>
      <c r="F22" s="101">
        <v>0</v>
      </c>
      <c r="G22" s="14">
        <v>0</v>
      </c>
      <c r="H22" s="15">
        <v>18</v>
      </c>
      <c r="I22" s="101">
        <v>0</v>
      </c>
      <c r="J22" s="101">
        <v>647</v>
      </c>
      <c r="K22" s="101">
        <v>497</v>
      </c>
      <c r="L22" s="14">
        <v>1144</v>
      </c>
      <c r="M22" s="15">
        <v>8</v>
      </c>
      <c r="N22" s="101">
        <v>0</v>
      </c>
      <c r="O22" s="101">
        <v>0</v>
      </c>
      <c r="P22" s="101">
        <v>249</v>
      </c>
      <c r="Q22" s="14">
        <v>249</v>
      </c>
      <c r="R22" s="12">
        <v>26</v>
      </c>
      <c r="S22" s="12">
        <v>0</v>
      </c>
      <c r="T22" s="12">
        <v>647</v>
      </c>
      <c r="U22" s="12">
        <v>746</v>
      </c>
      <c r="V22" s="14">
        <v>1393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</row>
    <row r="23" spans="1:1025" x14ac:dyDescent="0.25">
      <c r="A23" s="20"/>
      <c r="B23" s="105" t="s">
        <v>33</v>
      </c>
      <c r="C23" s="15">
        <v>0</v>
      </c>
      <c r="D23" s="101">
        <v>0</v>
      </c>
      <c r="E23" s="101">
        <v>0</v>
      </c>
      <c r="F23" s="101">
        <v>0</v>
      </c>
      <c r="G23" s="14">
        <v>0</v>
      </c>
      <c r="H23" s="15">
        <v>23</v>
      </c>
      <c r="I23" s="101">
        <v>0</v>
      </c>
      <c r="J23" s="101">
        <v>1988</v>
      </c>
      <c r="K23" s="101">
        <v>1980</v>
      </c>
      <c r="L23" s="14">
        <v>3968</v>
      </c>
      <c r="M23" s="15">
        <v>14</v>
      </c>
      <c r="N23" s="101">
        <v>0</v>
      </c>
      <c r="O23" s="101">
        <v>0</v>
      </c>
      <c r="P23" s="101">
        <v>912</v>
      </c>
      <c r="Q23" s="14">
        <v>912</v>
      </c>
      <c r="R23" s="12">
        <v>37</v>
      </c>
      <c r="S23" s="12">
        <v>0</v>
      </c>
      <c r="T23" s="12">
        <v>1988</v>
      </c>
      <c r="U23" s="12">
        <v>2892</v>
      </c>
      <c r="V23" s="14">
        <v>4880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</row>
    <row r="24" spans="1:1025" ht="15.75" thickBot="1" x14ac:dyDescent="0.3">
      <c r="A24" s="127"/>
      <c r="B24" s="124" t="s">
        <v>34</v>
      </c>
      <c r="C24" s="15">
        <v>0</v>
      </c>
      <c r="D24" s="101">
        <v>0</v>
      </c>
      <c r="E24" s="101">
        <v>0</v>
      </c>
      <c r="F24" s="101">
        <v>0</v>
      </c>
      <c r="G24" s="14">
        <v>0</v>
      </c>
      <c r="H24" s="125">
        <v>232</v>
      </c>
      <c r="I24" s="126">
        <v>0</v>
      </c>
      <c r="J24" s="126">
        <v>12918</v>
      </c>
      <c r="K24" s="126">
        <v>7525</v>
      </c>
      <c r="L24" s="14">
        <v>20443</v>
      </c>
      <c r="M24" s="125">
        <v>26</v>
      </c>
      <c r="N24" s="126">
        <v>0</v>
      </c>
      <c r="O24" s="126">
        <v>0</v>
      </c>
      <c r="P24" s="126">
        <v>408</v>
      </c>
      <c r="Q24" s="14">
        <v>408</v>
      </c>
      <c r="R24" s="12">
        <v>258</v>
      </c>
      <c r="S24" s="12">
        <v>0</v>
      </c>
      <c r="T24" s="12">
        <v>12918</v>
      </c>
      <c r="U24" s="12">
        <v>7933</v>
      </c>
      <c r="V24" s="14">
        <v>20851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</row>
    <row r="25" spans="1:1025" ht="15.75" thickBot="1" x14ac:dyDescent="0.3">
      <c r="A25" s="21" t="s">
        <v>35</v>
      </c>
      <c r="B25" s="22"/>
      <c r="C25" s="16">
        <v>1</v>
      </c>
      <c r="D25" s="16">
        <v>117</v>
      </c>
      <c r="E25" s="16">
        <v>0</v>
      </c>
      <c r="F25" s="16">
        <v>91</v>
      </c>
      <c r="G25" s="16">
        <v>208</v>
      </c>
      <c r="H25" s="16">
        <v>330</v>
      </c>
      <c r="I25" s="16">
        <v>0</v>
      </c>
      <c r="J25" s="16">
        <v>18396</v>
      </c>
      <c r="K25" s="16">
        <v>12326</v>
      </c>
      <c r="L25" s="16">
        <v>30722</v>
      </c>
      <c r="M25" s="16">
        <v>248</v>
      </c>
      <c r="N25" s="16">
        <v>0</v>
      </c>
      <c r="O25" s="16">
        <v>0</v>
      </c>
      <c r="P25" s="16">
        <v>35961</v>
      </c>
      <c r="Q25" s="16">
        <v>35961</v>
      </c>
      <c r="R25" s="16">
        <v>579</v>
      </c>
      <c r="S25" s="16">
        <v>117</v>
      </c>
      <c r="T25" s="16">
        <v>18396</v>
      </c>
      <c r="U25" s="16">
        <v>48378</v>
      </c>
      <c r="V25" s="16">
        <v>66891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</row>
    <row r="26" spans="1:1025" x14ac:dyDescent="0.25">
      <c r="A26" s="19" t="s">
        <v>36</v>
      </c>
      <c r="B26" s="11" t="s">
        <v>37</v>
      </c>
      <c r="C26" s="15">
        <v>2</v>
      </c>
      <c r="D26" s="101">
        <v>2171</v>
      </c>
      <c r="E26" s="101">
        <v>0</v>
      </c>
      <c r="F26" s="101">
        <v>1590</v>
      </c>
      <c r="G26" s="14">
        <v>3761</v>
      </c>
      <c r="H26" s="15">
        <v>42</v>
      </c>
      <c r="I26" s="101">
        <v>0</v>
      </c>
      <c r="J26" s="101">
        <v>2280</v>
      </c>
      <c r="K26" s="101">
        <v>1698</v>
      </c>
      <c r="L26" s="14">
        <v>3978</v>
      </c>
      <c r="M26" s="15">
        <v>55</v>
      </c>
      <c r="N26" s="101">
        <v>0</v>
      </c>
      <c r="O26" s="101">
        <v>0</v>
      </c>
      <c r="P26" s="101">
        <v>9357</v>
      </c>
      <c r="Q26" s="14">
        <v>9357</v>
      </c>
      <c r="R26" s="12">
        <v>99</v>
      </c>
      <c r="S26" s="12">
        <v>2171</v>
      </c>
      <c r="T26" s="12">
        <v>2280</v>
      </c>
      <c r="U26" s="12">
        <v>12645</v>
      </c>
      <c r="V26" s="14">
        <v>17096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5" x14ac:dyDescent="0.25">
      <c r="A27" s="20"/>
      <c r="B27" s="105" t="s">
        <v>38</v>
      </c>
      <c r="C27" s="15">
        <v>1</v>
      </c>
      <c r="D27" s="101">
        <v>213</v>
      </c>
      <c r="E27" s="101">
        <v>0</v>
      </c>
      <c r="F27" s="101">
        <v>100</v>
      </c>
      <c r="G27" s="14">
        <v>313</v>
      </c>
      <c r="H27" s="15">
        <v>12</v>
      </c>
      <c r="I27" s="101">
        <v>0</v>
      </c>
      <c r="J27" s="101">
        <v>612</v>
      </c>
      <c r="K27" s="101">
        <v>1118</v>
      </c>
      <c r="L27" s="14">
        <v>1730</v>
      </c>
      <c r="M27" s="15">
        <v>50</v>
      </c>
      <c r="N27" s="101">
        <v>0</v>
      </c>
      <c r="O27" s="101">
        <v>0</v>
      </c>
      <c r="P27" s="101">
        <v>16444</v>
      </c>
      <c r="Q27" s="14">
        <v>16444</v>
      </c>
      <c r="R27" s="12">
        <v>63</v>
      </c>
      <c r="S27" s="12">
        <v>213</v>
      </c>
      <c r="T27" s="12">
        <v>612</v>
      </c>
      <c r="U27" s="12">
        <v>17662</v>
      </c>
      <c r="V27" s="14">
        <v>18487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5" x14ac:dyDescent="0.25">
      <c r="A28" s="20"/>
      <c r="B28" s="105" t="s">
        <v>39</v>
      </c>
      <c r="C28" s="15">
        <v>1</v>
      </c>
      <c r="D28" s="101">
        <v>157</v>
      </c>
      <c r="E28" s="101">
        <v>0</v>
      </c>
      <c r="F28" s="101">
        <v>11</v>
      </c>
      <c r="G28" s="14">
        <v>168</v>
      </c>
      <c r="H28" s="15">
        <v>5</v>
      </c>
      <c r="I28" s="101">
        <v>0</v>
      </c>
      <c r="J28" s="101">
        <v>419</v>
      </c>
      <c r="K28" s="101">
        <v>341</v>
      </c>
      <c r="L28" s="14">
        <v>760</v>
      </c>
      <c r="M28" s="15">
        <v>18</v>
      </c>
      <c r="N28" s="101">
        <v>0</v>
      </c>
      <c r="O28" s="101">
        <v>0</v>
      </c>
      <c r="P28" s="101">
        <v>1945</v>
      </c>
      <c r="Q28" s="14">
        <v>1945</v>
      </c>
      <c r="R28" s="12">
        <v>24</v>
      </c>
      <c r="S28" s="12">
        <v>157</v>
      </c>
      <c r="T28" s="12">
        <v>419</v>
      </c>
      <c r="U28" s="12">
        <v>2297</v>
      </c>
      <c r="V28" s="14">
        <v>2873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5" x14ac:dyDescent="0.25">
      <c r="A29" s="20"/>
      <c r="B29" s="105" t="s">
        <v>40</v>
      </c>
      <c r="C29" s="15">
        <v>0</v>
      </c>
      <c r="D29" s="101">
        <v>0</v>
      </c>
      <c r="E29" s="101">
        <v>0</v>
      </c>
      <c r="F29" s="101">
        <v>0</v>
      </c>
      <c r="G29" s="14">
        <v>0</v>
      </c>
      <c r="H29" s="15">
        <v>7</v>
      </c>
      <c r="I29" s="101">
        <v>0</v>
      </c>
      <c r="J29" s="101">
        <v>360</v>
      </c>
      <c r="K29" s="101">
        <v>381</v>
      </c>
      <c r="L29" s="14">
        <v>741</v>
      </c>
      <c r="M29" s="15">
        <v>38</v>
      </c>
      <c r="N29" s="101">
        <v>0</v>
      </c>
      <c r="O29" s="101">
        <v>0</v>
      </c>
      <c r="P29" s="101">
        <v>7248</v>
      </c>
      <c r="Q29" s="14">
        <v>7248</v>
      </c>
      <c r="R29" s="12">
        <v>45</v>
      </c>
      <c r="S29" s="12">
        <v>0</v>
      </c>
      <c r="T29" s="12">
        <v>360</v>
      </c>
      <c r="U29" s="12">
        <v>7629</v>
      </c>
      <c r="V29" s="14">
        <v>7989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</row>
    <row r="30" spans="1:1025" x14ac:dyDescent="0.25">
      <c r="A30" s="20"/>
      <c r="B30" s="105" t="s">
        <v>41</v>
      </c>
      <c r="C30" s="15">
        <v>11</v>
      </c>
      <c r="D30" s="101">
        <v>1931</v>
      </c>
      <c r="E30" s="101">
        <v>0</v>
      </c>
      <c r="F30" s="101">
        <v>1179</v>
      </c>
      <c r="G30" s="14">
        <v>3110</v>
      </c>
      <c r="H30" s="15">
        <v>45</v>
      </c>
      <c r="I30" s="101">
        <v>0</v>
      </c>
      <c r="J30" s="101">
        <v>2376</v>
      </c>
      <c r="K30" s="101">
        <v>2785</v>
      </c>
      <c r="L30" s="14">
        <v>5161</v>
      </c>
      <c r="M30" s="15">
        <v>199</v>
      </c>
      <c r="N30" s="101">
        <v>0</v>
      </c>
      <c r="O30" s="101">
        <v>0</v>
      </c>
      <c r="P30" s="101">
        <v>36275</v>
      </c>
      <c r="Q30" s="14">
        <v>36275</v>
      </c>
      <c r="R30" s="12">
        <v>255</v>
      </c>
      <c r="S30" s="12">
        <v>1931</v>
      </c>
      <c r="T30" s="12">
        <v>2376</v>
      </c>
      <c r="U30" s="12">
        <v>40239</v>
      </c>
      <c r="V30" s="14">
        <v>44546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</row>
    <row r="31" spans="1:1025" x14ac:dyDescent="0.25">
      <c r="A31" s="20"/>
      <c r="B31" s="105" t="s">
        <v>42</v>
      </c>
      <c r="C31" s="15">
        <v>0</v>
      </c>
      <c r="D31" s="101">
        <v>0</v>
      </c>
      <c r="E31" s="101">
        <v>0</v>
      </c>
      <c r="F31" s="101">
        <v>0</v>
      </c>
      <c r="G31" s="14">
        <v>0</v>
      </c>
      <c r="H31" s="15">
        <v>3</v>
      </c>
      <c r="I31" s="101">
        <v>0</v>
      </c>
      <c r="J31" s="101">
        <v>358</v>
      </c>
      <c r="K31" s="101">
        <v>336</v>
      </c>
      <c r="L31" s="14">
        <v>694</v>
      </c>
      <c r="M31" s="15">
        <v>9</v>
      </c>
      <c r="N31" s="101">
        <v>0</v>
      </c>
      <c r="O31" s="101">
        <v>0</v>
      </c>
      <c r="P31" s="101">
        <v>944</v>
      </c>
      <c r="Q31" s="14">
        <v>944</v>
      </c>
      <c r="R31" s="12">
        <v>12</v>
      </c>
      <c r="S31" s="12">
        <v>0</v>
      </c>
      <c r="T31" s="12">
        <v>358</v>
      </c>
      <c r="U31" s="12">
        <v>1280</v>
      </c>
      <c r="V31" s="14">
        <v>1638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</row>
    <row r="32" spans="1:1025" ht="15.75" thickBot="1" x14ac:dyDescent="0.3">
      <c r="A32" s="127"/>
      <c r="B32" s="124" t="s">
        <v>43</v>
      </c>
      <c r="C32" s="125">
        <v>1</v>
      </c>
      <c r="D32" s="126">
        <v>2</v>
      </c>
      <c r="E32" s="126">
        <v>0</v>
      </c>
      <c r="F32" s="126">
        <v>0</v>
      </c>
      <c r="G32" s="14">
        <v>2</v>
      </c>
      <c r="H32" s="125">
        <v>2</v>
      </c>
      <c r="I32" s="126">
        <v>0</v>
      </c>
      <c r="J32" s="126">
        <v>83</v>
      </c>
      <c r="K32" s="126">
        <v>73</v>
      </c>
      <c r="L32" s="14">
        <v>156</v>
      </c>
      <c r="M32" s="125">
        <v>29</v>
      </c>
      <c r="N32" s="126">
        <v>0</v>
      </c>
      <c r="O32" s="126">
        <v>0</v>
      </c>
      <c r="P32" s="126">
        <v>5767</v>
      </c>
      <c r="Q32" s="14">
        <v>5767</v>
      </c>
      <c r="R32" s="12">
        <v>32</v>
      </c>
      <c r="S32" s="12">
        <v>2</v>
      </c>
      <c r="T32" s="12">
        <v>83</v>
      </c>
      <c r="U32" s="12">
        <v>5840</v>
      </c>
      <c r="V32" s="14">
        <v>5925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</row>
    <row r="33" spans="1:1025" ht="15.75" thickBot="1" x14ac:dyDescent="0.3">
      <c r="A33" s="21" t="s">
        <v>44</v>
      </c>
      <c r="B33" s="22"/>
      <c r="C33" s="16">
        <v>16</v>
      </c>
      <c r="D33" s="16">
        <v>4474</v>
      </c>
      <c r="E33" s="16">
        <v>0</v>
      </c>
      <c r="F33" s="16">
        <v>2880</v>
      </c>
      <c r="G33" s="16">
        <v>7354</v>
      </c>
      <c r="H33" s="16">
        <v>116</v>
      </c>
      <c r="I33" s="16">
        <v>0</v>
      </c>
      <c r="J33" s="16">
        <v>6488</v>
      </c>
      <c r="K33" s="16">
        <v>6732</v>
      </c>
      <c r="L33" s="16">
        <v>13220</v>
      </c>
      <c r="M33" s="16">
        <v>398</v>
      </c>
      <c r="N33" s="16">
        <v>0</v>
      </c>
      <c r="O33" s="16">
        <v>0</v>
      </c>
      <c r="P33" s="16">
        <v>77980</v>
      </c>
      <c r="Q33" s="16">
        <v>77980</v>
      </c>
      <c r="R33" s="16">
        <v>530</v>
      </c>
      <c r="S33" s="16">
        <v>4474</v>
      </c>
      <c r="T33" s="16">
        <v>6488</v>
      </c>
      <c r="U33" s="16">
        <v>87592</v>
      </c>
      <c r="V33" s="16">
        <v>98554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</row>
    <row r="34" spans="1:1025" ht="15.75" thickBot="1" x14ac:dyDescent="0.3">
      <c r="A34" s="23" t="s">
        <v>45</v>
      </c>
      <c r="B34" s="24"/>
      <c r="C34" s="16">
        <v>52</v>
      </c>
      <c r="D34" s="16">
        <v>17478</v>
      </c>
      <c r="E34" s="16">
        <v>0</v>
      </c>
      <c r="F34" s="16">
        <v>10910</v>
      </c>
      <c r="G34" s="16">
        <v>28388</v>
      </c>
      <c r="H34" s="16">
        <v>1015</v>
      </c>
      <c r="I34" s="16">
        <v>0</v>
      </c>
      <c r="J34" s="16">
        <v>54664</v>
      </c>
      <c r="K34" s="16">
        <v>37261</v>
      </c>
      <c r="L34" s="16">
        <v>91925</v>
      </c>
      <c r="M34" s="16">
        <v>2232</v>
      </c>
      <c r="N34" s="16">
        <v>0</v>
      </c>
      <c r="O34" s="16">
        <v>0</v>
      </c>
      <c r="P34" s="16">
        <v>418125</v>
      </c>
      <c r="Q34" s="16">
        <v>418125</v>
      </c>
      <c r="R34" s="16">
        <v>3299</v>
      </c>
      <c r="S34" s="16">
        <v>17478</v>
      </c>
      <c r="T34" s="16">
        <v>54664</v>
      </c>
      <c r="U34" s="16">
        <v>466296</v>
      </c>
      <c r="V34" s="16">
        <v>538438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</row>
  </sheetData>
  <mergeCells count="24">
    <mergeCell ref="A26:A32"/>
    <mergeCell ref="A33:B33"/>
    <mergeCell ref="A34:B34"/>
    <mergeCell ref="S8:V8"/>
    <mergeCell ref="A10:A17"/>
    <mergeCell ref="A18:B18"/>
    <mergeCell ref="A19:A24"/>
    <mergeCell ref="A25:B25"/>
    <mergeCell ref="A3:B4"/>
    <mergeCell ref="C3:V3"/>
    <mergeCell ref="C4:V4"/>
    <mergeCell ref="A7:A9"/>
    <mergeCell ref="B7:B9"/>
    <mergeCell ref="C7:G7"/>
    <mergeCell ref="H7:L7"/>
    <mergeCell ref="M7:Q7"/>
    <mergeCell ref="R7:V7"/>
    <mergeCell ref="C8:C9"/>
    <mergeCell ref="D8:G8"/>
    <mergeCell ref="H8:H9"/>
    <mergeCell ref="I8:L8"/>
    <mergeCell ref="M8:M9"/>
    <mergeCell ref="N8:Q8"/>
    <mergeCell ref="R8:R9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3"/>
  <sheetViews>
    <sheetView zoomScaleNormal="100" workbookViewId="0"/>
  </sheetViews>
  <sheetFormatPr baseColWidth="10" defaultColWidth="9.140625" defaultRowHeight="15" x14ac:dyDescent="0.25"/>
  <cols>
    <col min="1" max="1" width="11.42578125" style="2"/>
    <col min="2" max="2" width="16.5703125" style="2" bestFit="1" customWidth="1"/>
    <col min="3" max="3" width="9" style="2" customWidth="1"/>
    <col min="4" max="4" width="11.42578125" style="2"/>
    <col min="5" max="5" width="9.7109375" style="2" customWidth="1"/>
    <col min="6" max="6" width="11.42578125" style="2"/>
    <col min="7" max="7" width="10.42578125" style="2" customWidth="1"/>
    <col min="8" max="8" width="8" style="2" customWidth="1"/>
    <col min="9" max="9" width="10.7109375" style="2" customWidth="1"/>
    <col min="10" max="10" width="9.5703125" style="2" customWidth="1"/>
    <col min="11" max="11" width="7.85546875" style="2" customWidth="1"/>
    <col min="12" max="12" width="4.140625" style="2" customWidth="1"/>
    <col min="13" max="13" width="5.140625" style="2" customWidth="1"/>
    <col min="14" max="14" width="7.28515625" style="2" customWidth="1"/>
    <col min="15" max="15" width="9.42578125" style="2" customWidth="1"/>
    <col min="16" max="16" width="10.85546875" style="2" customWidth="1"/>
    <col min="17" max="17" width="9.7109375" style="2" customWidth="1"/>
    <col min="18" max="18" width="10" style="2" customWidth="1"/>
    <col min="19" max="19" width="10.7109375" style="2" customWidth="1"/>
    <col min="20" max="1025" width="11.42578125" style="2"/>
  </cols>
  <sheetData>
    <row r="2" spans="1:19" ht="15.75" thickBot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x14ac:dyDescent="0.25">
      <c r="A3" s="46" t="s">
        <v>93</v>
      </c>
      <c r="B3" s="47"/>
      <c r="C3" s="31" t="s">
        <v>46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r="4" spans="1:19" ht="15.75" thickBot="1" x14ac:dyDescent="0.3">
      <c r="A4" s="48"/>
      <c r="B4" s="49"/>
      <c r="C4" s="34" t="s">
        <v>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x14ac:dyDescent="0.25">
      <c r="A6" s="37" t="s">
        <v>7</v>
      </c>
      <c r="B6" s="40" t="s">
        <v>8</v>
      </c>
      <c r="C6" s="42" t="s">
        <v>47</v>
      </c>
      <c r="D6" s="43"/>
      <c r="E6" s="43"/>
      <c r="F6" s="44"/>
      <c r="G6" s="77" t="s">
        <v>48</v>
      </c>
      <c r="H6" s="43"/>
      <c r="I6" s="43"/>
      <c r="J6" s="78"/>
      <c r="K6" s="42" t="s">
        <v>11</v>
      </c>
      <c r="L6" s="43"/>
      <c r="M6" s="43"/>
      <c r="N6" s="44"/>
      <c r="O6" s="77" t="s">
        <v>82</v>
      </c>
      <c r="P6" s="43"/>
      <c r="Q6" s="43"/>
      <c r="R6" s="43"/>
      <c r="S6" s="44"/>
    </row>
    <row r="7" spans="1:19" x14ac:dyDescent="0.25">
      <c r="A7" s="38"/>
      <c r="B7" s="79"/>
      <c r="C7" s="80" t="s">
        <v>49</v>
      </c>
      <c r="D7" s="81" t="s">
        <v>50</v>
      </c>
      <c r="E7" s="81"/>
      <c r="F7" s="25"/>
      <c r="G7" s="82" t="s">
        <v>49</v>
      </c>
      <c r="H7" s="81" t="s">
        <v>50</v>
      </c>
      <c r="I7" s="81"/>
      <c r="J7" s="83"/>
      <c r="K7" s="84"/>
      <c r="L7" s="81" t="s">
        <v>50</v>
      </c>
      <c r="M7" s="81"/>
      <c r="N7" s="25"/>
      <c r="O7" s="85" t="s">
        <v>92</v>
      </c>
      <c r="P7" s="81" t="s">
        <v>50</v>
      </c>
      <c r="Q7" s="81"/>
      <c r="R7" s="81"/>
      <c r="S7" s="86" t="s">
        <v>51</v>
      </c>
    </row>
    <row r="8" spans="1:19" ht="15.75" thickBot="1" x14ac:dyDescent="0.3">
      <c r="A8" s="39"/>
      <c r="B8" s="41"/>
      <c r="C8" s="87"/>
      <c r="D8" s="10" t="s">
        <v>47</v>
      </c>
      <c r="E8" s="10" t="s">
        <v>48</v>
      </c>
      <c r="F8" s="88" t="s">
        <v>11</v>
      </c>
      <c r="G8" s="89"/>
      <c r="H8" s="10" t="s">
        <v>47</v>
      </c>
      <c r="I8" s="10" t="s">
        <v>48</v>
      </c>
      <c r="J8" s="90" t="s">
        <v>11</v>
      </c>
      <c r="K8" s="91" t="s">
        <v>49</v>
      </c>
      <c r="L8" s="10" t="s">
        <v>47</v>
      </c>
      <c r="M8" s="10" t="s">
        <v>48</v>
      </c>
      <c r="N8" s="88" t="s">
        <v>11</v>
      </c>
      <c r="O8" s="92"/>
      <c r="P8" s="10" t="s">
        <v>47</v>
      </c>
      <c r="Q8" s="10" t="s">
        <v>48</v>
      </c>
      <c r="R8" s="10" t="s">
        <v>11</v>
      </c>
      <c r="S8" s="93"/>
    </row>
    <row r="9" spans="1:19" x14ac:dyDescent="0.25">
      <c r="A9" s="94" t="s">
        <v>18</v>
      </c>
      <c r="B9" s="95" t="s">
        <v>19</v>
      </c>
      <c r="C9" s="96">
        <v>172</v>
      </c>
      <c r="D9" s="97">
        <v>75691</v>
      </c>
      <c r="E9" s="97">
        <v>1393</v>
      </c>
      <c r="F9" s="98">
        <v>30838</v>
      </c>
      <c r="G9" s="99">
        <v>14</v>
      </c>
      <c r="H9" s="97">
        <v>45</v>
      </c>
      <c r="I9" s="97">
        <v>1020</v>
      </c>
      <c r="J9" s="100">
        <v>427</v>
      </c>
      <c r="K9" s="96">
        <v>1</v>
      </c>
      <c r="L9" s="97">
        <v>0</v>
      </c>
      <c r="M9" s="97">
        <v>0</v>
      </c>
      <c r="N9" s="98">
        <v>6350</v>
      </c>
      <c r="O9" s="15">
        <v>187</v>
      </c>
      <c r="P9" s="101">
        <v>75736</v>
      </c>
      <c r="Q9" s="101">
        <v>2413</v>
      </c>
      <c r="R9" s="102">
        <v>37615</v>
      </c>
      <c r="S9" s="103">
        <v>115764</v>
      </c>
    </row>
    <row r="10" spans="1:19" x14ac:dyDescent="0.25">
      <c r="A10" s="104"/>
      <c r="B10" s="105" t="s">
        <v>20</v>
      </c>
      <c r="C10" s="15">
        <v>141</v>
      </c>
      <c r="D10" s="101">
        <v>46419</v>
      </c>
      <c r="E10" s="101">
        <v>1371</v>
      </c>
      <c r="F10" s="102">
        <v>19115</v>
      </c>
      <c r="G10" s="106">
        <v>22</v>
      </c>
      <c r="H10" s="101">
        <v>38</v>
      </c>
      <c r="I10" s="101">
        <v>1570</v>
      </c>
      <c r="J10" s="107">
        <v>642</v>
      </c>
      <c r="K10" s="15">
        <v>5</v>
      </c>
      <c r="L10" s="101">
        <v>0</v>
      </c>
      <c r="M10" s="101">
        <v>0</v>
      </c>
      <c r="N10" s="102">
        <v>1583</v>
      </c>
      <c r="O10" s="15">
        <v>168</v>
      </c>
      <c r="P10" s="101">
        <v>46457</v>
      </c>
      <c r="Q10" s="101">
        <v>2941</v>
      </c>
      <c r="R10" s="102">
        <v>21340</v>
      </c>
      <c r="S10" s="108">
        <v>70738</v>
      </c>
    </row>
    <row r="11" spans="1:19" x14ac:dyDescent="0.25">
      <c r="A11" s="104"/>
      <c r="B11" s="105" t="s">
        <v>21</v>
      </c>
      <c r="C11" s="15">
        <v>153</v>
      </c>
      <c r="D11" s="101">
        <v>77801</v>
      </c>
      <c r="E11" s="101">
        <v>3004</v>
      </c>
      <c r="F11" s="102">
        <v>32320</v>
      </c>
      <c r="G11" s="106">
        <v>8</v>
      </c>
      <c r="H11" s="101">
        <v>5</v>
      </c>
      <c r="I11" s="101">
        <v>1387</v>
      </c>
      <c r="J11" s="107">
        <v>558</v>
      </c>
      <c r="K11" s="15">
        <v>3</v>
      </c>
      <c r="L11" s="101">
        <v>0</v>
      </c>
      <c r="M11" s="101">
        <v>0</v>
      </c>
      <c r="N11" s="102">
        <v>541</v>
      </c>
      <c r="O11" s="15">
        <v>164</v>
      </c>
      <c r="P11" s="101">
        <v>77806</v>
      </c>
      <c r="Q11" s="101">
        <v>4391</v>
      </c>
      <c r="R11" s="102">
        <v>33419</v>
      </c>
      <c r="S11" s="103">
        <v>115616</v>
      </c>
    </row>
    <row r="12" spans="1:19" x14ac:dyDescent="0.25">
      <c r="A12" s="104"/>
      <c r="B12" s="105" t="s">
        <v>22</v>
      </c>
      <c r="C12" s="15">
        <v>118</v>
      </c>
      <c r="D12" s="101">
        <v>52577</v>
      </c>
      <c r="E12" s="101">
        <v>1371</v>
      </c>
      <c r="F12" s="102">
        <v>21579</v>
      </c>
      <c r="G12" s="106">
        <v>4</v>
      </c>
      <c r="H12" s="101">
        <v>10</v>
      </c>
      <c r="I12" s="101">
        <v>220</v>
      </c>
      <c r="J12" s="107">
        <v>92</v>
      </c>
      <c r="K12" s="15">
        <v>3</v>
      </c>
      <c r="L12" s="101">
        <v>0</v>
      </c>
      <c r="M12" s="101">
        <v>0</v>
      </c>
      <c r="N12" s="102">
        <v>9278</v>
      </c>
      <c r="O12" s="15">
        <v>125</v>
      </c>
      <c r="P12" s="101">
        <v>52587</v>
      </c>
      <c r="Q12" s="101">
        <v>1591</v>
      </c>
      <c r="R12" s="102">
        <v>30949</v>
      </c>
      <c r="S12" s="108">
        <v>85127</v>
      </c>
    </row>
    <row r="13" spans="1:19" x14ac:dyDescent="0.25">
      <c r="A13" s="104"/>
      <c r="B13" s="105" t="s">
        <v>23</v>
      </c>
      <c r="C13" s="15">
        <v>65</v>
      </c>
      <c r="D13" s="101">
        <v>27597</v>
      </c>
      <c r="E13" s="101">
        <v>625</v>
      </c>
      <c r="F13" s="102">
        <v>11290</v>
      </c>
      <c r="G13" s="106">
        <v>4</v>
      </c>
      <c r="H13" s="101">
        <v>0</v>
      </c>
      <c r="I13" s="101">
        <v>952</v>
      </c>
      <c r="J13" s="107">
        <v>381</v>
      </c>
      <c r="K13" s="15">
        <v>1</v>
      </c>
      <c r="L13" s="101">
        <v>0</v>
      </c>
      <c r="M13" s="101">
        <v>0</v>
      </c>
      <c r="N13" s="102">
        <v>338</v>
      </c>
      <c r="O13" s="15">
        <v>70</v>
      </c>
      <c r="P13" s="101">
        <v>27597</v>
      </c>
      <c r="Q13" s="101">
        <v>1577</v>
      </c>
      <c r="R13" s="102">
        <v>12009</v>
      </c>
      <c r="S13" s="103">
        <v>41183</v>
      </c>
    </row>
    <row r="14" spans="1:19" x14ac:dyDescent="0.25">
      <c r="A14" s="104"/>
      <c r="B14" s="105" t="s">
        <v>24</v>
      </c>
      <c r="C14" s="15">
        <v>62</v>
      </c>
      <c r="D14" s="101">
        <v>40336</v>
      </c>
      <c r="E14" s="101">
        <v>1457</v>
      </c>
      <c r="F14" s="102">
        <v>16715</v>
      </c>
      <c r="G14" s="106">
        <v>3</v>
      </c>
      <c r="H14" s="101">
        <v>0</v>
      </c>
      <c r="I14" s="101">
        <v>56</v>
      </c>
      <c r="J14" s="107">
        <v>22</v>
      </c>
      <c r="K14" s="15">
        <v>0</v>
      </c>
      <c r="L14" s="101">
        <v>0</v>
      </c>
      <c r="M14" s="101">
        <v>0</v>
      </c>
      <c r="N14" s="102">
        <v>0</v>
      </c>
      <c r="O14" s="15">
        <v>65</v>
      </c>
      <c r="P14" s="101">
        <v>40336</v>
      </c>
      <c r="Q14" s="101">
        <v>1513</v>
      </c>
      <c r="R14" s="102">
        <v>16737</v>
      </c>
      <c r="S14" s="108">
        <v>58586</v>
      </c>
    </row>
    <row r="15" spans="1:19" x14ac:dyDescent="0.25">
      <c r="A15" s="104"/>
      <c r="B15" s="105" t="s">
        <v>25</v>
      </c>
      <c r="C15" s="15">
        <v>51</v>
      </c>
      <c r="D15" s="101">
        <v>19810</v>
      </c>
      <c r="E15" s="101">
        <v>457</v>
      </c>
      <c r="F15" s="102">
        <v>8108</v>
      </c>
      <c r="G15" s="106">
        <v>1</v>
      </c>
      <c r="H15" s="101">
        <v>0</v>
      </c>
      <c r="I15" s="101">
        <v>6</v>
      </c>
      <c r="J15" s="107">
        <v>2</v>
      </c>
      <c r="K15" s="15">
        <v>2</v>
      </c>
      <c r="L15" s="101">
        <v>0</v>
      </c>
      <c r="M15" s="101">
        <v>0</v>
      </c>
      <c r="N15" s="102">
        <v>3118</v>
      </c>
      <c r="O15" s="15">
        <v>54</v>
      </c>
      <c r="P15" s="101">
        <v>19810</v>
      </c>
      <c r="Q15" s="101">
        <v>463</v>
      </c>
      <c r="R15" s="102">
        <v>11228</v>
      </c>
      <c r="S15" s="103">
        <v>31501</v>
      </c>
    </row>
    <row r="16" spans="1:19" x14ac:dyDescent="0.25">
      <c r="A16" s="104"/>
      <c r="B16" s="105" t="s">
        <v>26</v>
      </c>
      <c r="C16" s="15">
        <v>48</v>
      </c>
      <c r="D16" s="101">
        <v>24426</v>
      </c>
      <c r="E16" s="101">
        <v>541</v>
      </c>
      <c r="F16" s="102">
        <v>10521</v>
      </c>
      <c r="G16" s="106">
        <v>5</v>
      </c>
      <c r="H16" s="101">
        <v>0</v>
      </c>
      <c r="I16" s="101">
        <v>758</v>
      </c>
      <c r="J16" s="107">
        <v>304</v>
      </c>
      <c r="K16" s="15">
        <v>4</v>
      </c>
      <c r="L16" s="101">
        <v>0</v>
      </c>
      <c r="M16" s="101">
        <v>0</v>
      </c>
      <c r="N16" s="102">
        <v>6339</v>
      </c>
      <c r="O16" s="15">
        <v>57</v>
      </c>
      <c r="P16" s="101">
        <v>24426</v>
      </c>
      <c r="Q16" s="101">
        <v>1299</v>
      </c>
      <c r="R16" s="102">
        <v>17164</v>
      </c>
      <c r="S16" s="108">
        <v>42889</v>
      </c>
    </row>
    <row r="17" spans="1:19" ht="15.75" thickBot="1" x14ac:dyDescent="0.3">
      <c r="A17" s="109" t="s">
        <v>52</v>
      </c>
      <c r="B17" s="110"/>
      <c r="C17" s="111">
        <v>810</v>
      </c>
      <c r="D17" s="111">
        <v>364657</v>
      </c>
      <c r="E17" s="111">
        <v>10219</v>
      </c>
      <c r="F17" s="111">
        <v>150486</v>
      </c>
      <c r="G17" s="111">
        <v>61</v>
      </c>
      <c r="H17" s="111">
        <v>98</v>
      </c>
      <c r="I17" s="111">
        <v>5969</v>
      </c>
      <c r="J17" s="111">
        <v>2428</v>
      </c>
      <c r="K17" s="111">
        <v>19</v>
      </c>
      <c r="L17" s="111">
        <v>0</v>
      </c>
      <c r="M17" s="111">
        <v>0</v>
      </c>
      <c r="N17" s="111">
        <v>27547</v>
      </c>
      <c r="O17" s="111">
        <v>890</v>
      </c>
      <c r="P17" s="111">
        <v>364755</v>
      </c>
      <c r="Q17" s="111">
        <v>16188</v>
      </c>
      <c r="R17" s="111">
        <v>180461</v>
      </c>
      <c r="S17" s="111">
        <v>561404</v>
      </c>
    </row>
    <row r="18" spans="1:19" x14ac:dyDescent="0.25">
      <c r="A18" s="112" t="s">
        <v>28</v>
      </c>
      <c r="B18" s="11" t="s">
        <v>29</v>
      </c>
      <c r="C18" s="12">
        <v>161</v>
      </c>
      <c r="D18" s="13">
        <v>86160</v>
      </c>
      <c r="E18" s="13">
        <v>461</v>
      </c>
      <c r="F18" s="113">
        <v>34651</v>
      </c>
      <c r="G18" s="114">
        <v>2</v>
      </c>
      <c r="H18" s="13">
        <v>0</v>
      </c>
      <c r="I18" s="13">
        <v>702</v>
      </c>
      <c r="J18" s="115">
        <v>281</v>
      </c>
      <c r="K18" s="12">
        <v>5</v>
      </c>
      <c r="L18" s="13">
        <v>0</v>
      </c>
      <c r="M18" s="13">
        <v>0</v>
      </c>
      <c r="N18" s="113">
        <v>10084</v>
      </c>
      <c r="O18" s="15">
        <v>168</v>
      </c>
      <c r="P18" s="101">
        <v>86160</v>
      </c>
      <c r="Q18" s="101">
        <v>1163</v>
      </c>
      <c r="R18" s="102">
        <v>45016</v>
      </c>
      <c r="S18" s="103">
        <v>132339</v>
      </c>
    </row>
    <row r="19" spans="1:19" x14ac:dyDescent="0.25">
      <c r="A19" s="104"/>
      <c r="B19" s="105" t="s">
        <v>53</v>
      </c>
      <c r="C19" s="15">
        <v>147</v>
      </c>
      <c r="D19" s="101">
        <v>61770</v>
      </c>
      <c r="E19" s="101">
        <v>697</v>
      </c>
      <c r="F19" s="102">
        <v>24978</v>
      </c>
      <c r="G19" s="106">
        <v>2</v>
      </c>
      <c r="H19" s="101">
        <v>12</v>
      </c>
      <c r="I19" s="101">
        <v>597</v>
      </c>
      <c r="J19" s="107">
        <v>244</v>
      </c>
      <c r="K19" s="15">
        <v>1</v>
      </c>
      <c r="L19" s="101">
        <v>0</v>
      </c>
      <c r="M19" s="101">
        <v>0</v>
      </c>
      <c r="N19" s="102">
        <v>1400</v>
      </c>
      <c r="O19" s="15">
        <v>150</v>
      </c>
      <c r="P19" s="101">
        <v>61782</v>
      </c>
      <c r="Q19" s="101">
        <v>1294</v>
      </c>
      <c r="R19" s="102">
        <v>26622</v>
      </c>
      <c r="S19" s="108">
        <v>89698</v>
      </c>
    </row>
    <row r="20" spans="1:19" x14ac:dyDescent="0.25">
      <c r="A20" s="104"/>
      <c r="B20" s="105" t="s">
        <v>31</v>
      </c>
      <c r="C20" s="15">
        <v>234</v>
      </c>
      <c r="D20" s="101">
        <v>114854</v>
      </c>
      <c r="E20" s="101">
        <v>1777</v>
      </c>
      <c r="F20" s="102">
        <v>46649</v>
      </c>
      <c r="G20" s="106">
        <v>17</v>
      </c>
      <c r="H20" s="101">
        <v>44</v>
      </c>
      <c r="I20" s="101">
        <v>592</v>
      </c>
      <c r="J20" s="107">
        <v>255</v>
      </c>
      <c r="K20" s="15">
        <v>8</v>
      </c>
      <c r="L20" s="101">
        <v>0</v>
      </c>
      <c r="M20" s="101">
        <v>0</v>
      </c>
      <c r="N20" s="102">
        <v>7502</v>
      </c>
      <c r="O20" s="15">
        <v>259</v>
      </c>
      <c r="P20" s="101">
        <v>114898</v>
      </c>
      <c r="Q20" s="101">
        <v>2369</v>
      </c>
      <c r="R20" s="102">
        <v>54406</v>
      </c>
      <c r="S20" s="103">
        <v>171673</v>
      </c>
    </row>
    <row r="21" spans="1:19" x14ac:dyDescent="0.25">
      <c r="A21" s="104"/>
      <c r="B21" s="105" t="s">
        <v>32</v>
      </c>
      <c r="C21" s="15">
        <v>106</v>
      </c>
      <c r="D21" s="101">
        <v>55572</v>
      </c>
      <c r="E21" s="101">
        <v>1603</v>
      </c>
      <c r="F21" s="102">
        <v>22868</v>
      </c>
      <c r="G21" s="106">
        <v>6</v>
      </c>
      <c r="H21" s="101">
        <v>12</v>
      </c>
      <c r="I21" s="101">
        <v>1660</v>
      </c>
      <c r="J21" s="107">
        <v>668</v>
      </c>
      <c r="K21" s="15"/>
      <c r="L21" s="101"/>
      <c r="M21" s="101"/>
      <c r="N21" s="102"/>
      <c r="O21" s="15">
        <v>112</v>
      </c>
      <c r="P21" s="101">
        <v>55584</v>
      </c>
      <c r="Q21" s="101">
        <v>3263</v>
      </c>
      <c r="R21" s="102">
        <v>23536</v>
      </c>
      <c r="S21" s="108">
        <v>82383</v>
      </c>
    </row>
    <row r="22" spans="1:19" x14ac:dyDescent="0.25">
      <c r="A22" s="104"/>
      <c r="B22" s="105" t="s">
        <v>33</v>
      </c>
      <c r="C22" s="15">
        <v>213</v>
      </c>
      <c r="D22" s="101">
        <v>99247</v>
      </c>
      <c r="E22" s="101">
        <v>1089</v>
      </c>
      <c r="F22" s="102">
        <v>40133</v>
      </c>
      <c r="G22" s="106">
        <v>7</v>
      </c>
      <c r="H22" s="101">
        <v>0</v>
      </c>
      <c r="I22" s="101">
        <v>923</v>
      </c>
      <c r="J22" s="107">
        <v>369</v>
      </c>
      <c r="K22" s="15">
        <v>5</v>
      </c>
      <c r="L22" s="101">
        <v>0</v>
      </c>
      <c r="M22" s="101">
        <v>0</v>
      </c>
      <c r="N22" s="102">
        <v>1629</v>
      </c>
      <c r="O22" s="15">
        <v>225</v>
      </c>
      <c r="P22" s="101">
        <v>99247</v>
      </c>
      <c r="Q22" s="101">
        <v>2012</v>
      </c>
      <c r="R22" s="102">
        <v>42131</v>
      </c>
      <c r="S22" s="103">
        <v>143390</v>
      </c>
    </row>
    <row r="23" spans="1:19" x14ac:dyDescent="0.25">
      <c r="A23" s="104"/>
      <c r="B23" s="105" t="s">
        <v>34</v>
      </c>
      <c r="C23" s="15">
        <v>155</v>
      </c>
      <c r="D23" s="101">
        <v>46046</v>
      </c>
      <c r="E23" s="101">
        <v>874</v>
      </c>
      <c r="F23" s="102">
        <v>18763</v>
      </c>
      <c r="G23" s="106">
        <v>9</v>
      </c>
      <c r="H23" s="101">
        <v>100</v>
      </c>
      <c r="I23" s="101">
        <v>556</v>
      </c>
      <c r="J23" s="107">
        <v>262</v>
      </c>
      <c r="K23" s="15">
        <v>1</v>
      </c>
      <c r="L23" s="101">
        <v>0</v>
      </c>
      <c r="M23" s="101">
        <v>0</v>
      </c>
      <c r="N23" s="102">
        <v>412</v>
      </c>
      <c r="O23" s="15">
        <v>165</v>
      </c>
      <c r="P23" s="101">
        <v>46146</v>
      </c>
      <c r="Q23" s="101">
        <v>1430</v>
      </c>
      <c r="R23" s="102">
        <v>19437</v>
      </c>
      <c r="S23" s="108">
        <v>67013</v>
      </c>
    </row>
    <row r="24" spans="1:19" ht="15.75" thickBot="1" x14ac:dyDescent="0.3">
      <c r="A24" s="116" t="s">
        <v>54</v>
      </c>
      <c r="B24" s="117"/>
      <c r="C24" s="118">
        <v>1016</v>
      </c>
      <c r="D24" s="118">
        <v>463649</v>
      </c>
      <c r="E24" s="118">
        <v>6501</v>
      </c>
      <c r="F24" s="118">
        <v>188042</v>
      </c>
      <c r="G24" s="118">
        <v>43</v>
      </c>
      <c r="H24" s="118">
        <v>168</v>
      </c>
      <c r="I24" s="118">
        <v>5030</v>
      </c>
      <c r="J24" s="118">
        <v>2079</v>
      </c>
      <c r="K24" s="118">
        <v>20</v>
      </c>
      <c r="L24" s="118">
        <v>0</v>
      </c>
      <c r="M24" s="118">
        <v>0</v>
      </c>
      <c r="N24" s="118">
        <v>21027</v>
      </c>
      <c r="O24" s="118">
        <v>1079</v>
      </c>
      <c r="P24" s="118">
        <v>463817</v>
      </c>
      <c r="Q24" s="118">
        <v>11531</v>
      </c>
      <c r="R24" s="119">
        <v>211148</v>
      </c>
      <c r="S24" s="111">
        <v>686496</v>
      </c>
    </row>
    <row r="25" spans="1:19" x14ac:dyDescent="0.25">
      <c r="A25" s="94" t="s">
        <v>36</v>
      </c>
      <c r="B25" s="95" t="s">
        <v>37</v>
      </c>
      <c r="C25" s="96">
        <v>125</v>
      </c>
      <c r="D25" s="97">
        <v>121137</v>
      </c>
      <c r="E25" s="97">
        <v>1560</v>
      </c>
      <c r="F25" s="98">
        <v>49168</v>
      </c>
      <c r="G25" s="99">
        <v>3</v>
      </c>
      <c r="H25" s="97">
        <v>2</v>
      </c>
      <c r="I25" s="97">
        <v>572</v>
      </c>
      <c r="J25" s="100">
        <v>230</v>
      </c>
      <c r="K25" s="96">
        <v>2</v>
      </c>
      <c r="L25" s="97">
        <v>0</v>
      </c>
      <c r="M25" s="97">
        <v>0</v>
      </c>
      <c r="N25" s="98">
        <v>4662</v>
      </c>
      <c r="O25" s="15">
        <v>130</v>
      </c>
      <c r="P25" s="101">
        <v>121139</v>
      </c>
      <c r="Q25" s="101">
        <v>2132</v>
      </c>
      <c r="R25" s="107">
        <v>54060</v>
      </c>
      <c r="S25" s="103">
        <v>177331</v>
      </c>
    </row>
    <row r="26" spans="1:19" x14ac:dyDescent="0.25">
      <c r="A26" s="104"/>
      <c r="B26" s="105" t="s">
        <v>38</v>
      </c>
      <c r="C26" s="15">
        <v>47</v>
      </c>
      <c r="D26" s="101">
        <v>33237</v>
      </c>
      <c r="E26" s="101">
        <v>436</v>
      </c>
      <c r="F26" s="102">
        <v>13468</v>
      </c>
      <c r="G26" s="106">
        <v>1</v>
      </c>
      <c r="H26" s="101">
        <v>12</v>
      </c>
      <c r="I26" s="101">
        <v>127</v>
      </c>
      <c r="J26" s="107">
        <v>56</v>
      </c>
      <c r="K26" s="15">
        <v>1</v>
      </c>
      <c r="L26" s="101">
        <v>0</v>
      </c>
      <c r="M26" s="101">
        <v>0</v>
      </c>
      <c r="N26" s="102">
        <v>163</v>
      </c>
      <c r="O26" s="15">
        <v>49</v>
      </c>
      <c r="P26" s="101">
        <v>33249</v>
      </c>
      <c r="Q26" s="101">
        <v>563</v>
      </c>
      <c r="R26" s="102">
        <v>13687</v>
      </c>
      <c r="S26" s="108">
        <v>47499</v>
      </c>
    </row>
    <row r="27" spans="1:19" x14ac:dyDescent="0.25">
      <c r="A27" s="104"/>
      <c r="B27" s="105" t="s">
        <v>39</v>
      </c>
      <c r="C27" s="15">
        <v>100</v>
      </c>
      <c r="D27" s="101">
        <v>54922</v>
      </c>
      <c r="E27" s="101">
        <v>845</v>
      </c>
      <c r="F27" s="102">
        <v>22306</v>
      </c>
      <c r="G27" s="106">
        <v>6</v>
      </c>
      <c r="H27" s="101">
        <v>0</v>
      </c>
      <c r="I27" s="101">
        <v>51</v>
      </c>
      <c r="J27" s="107">
        <v>21</v>
      </c>
      <c r="K27" s="15">
        <v>2</v>
      </c>
      <c r="L27" s="101">
        <v>0</v>
      </c>
      <c r="M27" s="101">
        <v>0</v>
      </c>
      <c r="N27" s="102">
        <v>60</v>
      </c>
      <c r="O27" s="15">
        <v>108</v>
      </c>
      <c r="P27" s="101">
        <v>54922</v>
      </c>
      <c r="Q27" s="101">
        <v>896</v>
      </c>
      <c r="R27" s="102">
        <v>22387</v>
      </c>
      <c r="S27" s="103">
        <v>78205</v>
      </c>
    </row>
    <row r="28" spans="1:19" x14ac:dyDescent="0.25">
      <c r="A28" s="104"/>
      <c r="B28" s="105" t="s">
        <v>40</v>
      </c>
      <c r="C28" s="15">
        <v>89</v>
      </c>
      <c r="D28" s="101">
        <v>52652</v>
      </c>
      <c r="E28" s="101">
        <v>837</v>
      </c>
      <c r="F28" s="102">
        <v>21394</v>
      </c>
      <c r="G28" s="106">
        <v>6</v>
      </c>
      <c r="H28" s="101">
        <v>60</v>
      </c>
      <c r="I28" s="101">
        <v>489</v>
      </c>
      <c r="J28" s="107">
        <v>220</v>
      </c>
      <c r="K28" s="15">
        <v>1</v>
      </c>
      <c r="L28" s="101">
        <v>0</v>
      </c>
      <c r="M28" s="101">
        <v>0</v>
      </c>
      <c r="N28" s="102">
        <v>3262</v>
      </c>
      <c r="O28" s="15">
        <v>96</v>
      </c>
      <c r="P28" s="101">
        <v>52712</v>
      </c>
      <c r="Q28" s="101">
        <v>1326</v>
      </c>
      <c r="R28" s="102">
        <v>24876</v>
      </c>
      <c r="S28" s="108">
        <v>78914</v>
      </c>
    </row>
    <row r="29" spans="1:19" x14ac:dyDescent="0.25">
      <c r="A29" s="104"/>
      <c r="B29" s="105" t="s">
        <v>41</v>
      </c>
      <c r="C29" s="15">
        <v>183</v>
      </c>
      <c r="D29" s="101">
        <v>113135</v>
      </c>
      <c r="E29" s="101">
        <v>1722</v>
      </c>
      <c r="F29" s="102">
        <v>45938</v>
      </c>
      <c r="G29" s="106">
        <v>12</v>
      </c>
      <c r="H29" s="101">
        <v>101</v>
      </c>
      <c r="I29" s="101">
        <v>981</v>
      </c>
      <c r="J29" s="107">
        <v>432</v>
      </c>
      <c r="K29" s="15">
        <v>5</v>
      </c>
      <c r="L29" s="101">
        <v>0</v>
      </c>
      <c r="M29" s="101">
        <v>0</v>
      </c>
      <c r="N29" s="102">
        <v>1529</v>
      </c>
      <c r="O29" s="15">
        <v>200</v>
      </c>
      <c r="P29" s="101">
        <v>113236</v>
      </c>
      <c r="Q29" s="101">
        <v>2703</v>
      </c>
      <c r="R29" s="102">
        <v>47899</v>
      </c>
      <c r="S29" s="103">
        <v>163838</v>
      </c>
    </row>
    <row r="30" spans="1:19" x14ac:dyDescent="0.25">
      <c r="A30" s="104"/>
      <c r="B30" s="105" t="s">
        <v>42</v>
      </c>
      <c r="C30" s="15">
        <v>36</v>
      </c>
      <c r="D30" s="101">
        <v>21304</v>
      </c>
      <c r="E30" s="101">
        <v>386</v>
      </c>
      <c r="F30" s="102">
        <v>8676</v>
      </c>
      <c r="G30" s="106">
        <v>2</v>
      </c>
      <c r="H30" s="101">
        <v>0</v>
      </c>
      <c r="I30" s="101">
        <v>62</v>
      </c>
      <c r="J30" s="107">
        <v>25</v>
      </c>
      <c r="K30" s="15">
        <v>1</v>
      </c>
      <c r="L30" s="101">
        <v>0</v>
      </c>
      <c r="M30" s="101">
        <v>0</v>
      </c>
      <c r="N30" s="102">
        <v>4200</v>
      </c>
      <c r="O30" s="15">
        <v>39</v>
      </c>
      <c r="P30" s="101">
        <v>21304</v>
      </c>
      <c r="Q30" s="101">
        <v>448</v>
      </c>
      <c r="R30" s="102">
        <v>12901</v>
      </c>
      <c r="S30" s="108">
        <v>34653</v>
      </c>
    </row>
    <row r="31" spans="1:19" x14ac:dyDescent="0.25">
      <c r="A31" s="104"/>
      <c r="B31" s="105" t="s">
        <v>43</v>
      </c>
      <c r="C31" s="15">
        <v>79</v>
      </c>
      <c r="D31" s="101">
        <v>33379</v>
      </c>
      <c r="E31" s="101">
        <v>1560</v>
      </c>
      <c r="F31" s="102">
        <v>13979</v>
      </c>
      <c r="G31" s="106">
        <v>6</v>
      </c>
      <c r="H31" s="101">
        <v>39</v>
      </c>
      <c r="I31" s="101">
        <v>372</v>
      </c>
      <c r="J31" s="107">
        <v>164</v>
      </c>
      <c r="K31" s="15">
        <v>3</v>
      </c>
      <c r="L31" s="101">
        <v>0</v>
      </c>
      <c r="M31" s="101">
        <v>0</v>
      </c>
      <c r="N31" s="102">
        <v>1719</v>
      </c>
      <c r="O31" s="15">
        <v>88</v>
      </c>
      <c r="P31" s="101">
        <v>33418</v>
      </c>
      <c r="Q31" s="101">
        <v>1932</v>
      </c>
      <c r="R31" s="102">
        <v>15862</v>
      </c>
      <c r="S31" s="103">
        <v>51212</v>
      </c>
    </row>
    <row r="32" spans="1:19" ht="15.75" thickBot="1" x14ac:dyDescent="0.3">
      <c r="A32" s="109" t="s">
        <v>55</v>
      </c>
      <c r="B32" s="110"/>
      <c r="C32" s="111">
        <v>659</v>
      </c>
      <c r="D32" s="111">
        <v>429766</v>
      </c>
      <c r="E32" s="111">
        <v>7346</v>
      </c>
      <c r="F32" s="111">
        <v>174929</v>
      </c>
      <c r="G32" s="111">
        <v>36</v>
      </c>
      <c r="H32" s="111">
        <v>214</v>
      </c>
      <c r="I32" s="111">
        <v>2654</v>
      </c>
      <c r="J32" s="111">
        <v>1148</v>
      </c>
      <c r="K32" s="111">
        <v>15</v>
      </c>
      <c r="L32" s="111">
        <v>0</v>
      </c>
      <c r="M32" s="111">
        <v>0</v>
      </c>
      <c r="N32" s="111">
        <v>15595</v>
      </c>
      <c r="O32" s="111">
        <v>710</v>
      </c>
      <c r="P32" s="111">
        <v>429980</v>
      </c>
      <c r="Q32" s="111">
        <v>10000</v>
      </c>
      <c r="R32" s="111">
        <v>191672</v>
      </c>
      <c r="S32" s="111">
        <v>631652</v>
      </c>
    </row>
    <row r="33" spans="1:19" ht="15.75" thickBot="1" x14ac:dyDescent="0.3">
      <c r="A33" s="120" t="s">
        <v>45</v>
      </c>
      <c r="B33" s="121"/>
      <c r="C33" s="122">
        <v>2485</v>
      </c>
      <c r="D33" s="122">
        <v>1258072</v>
      </c>
      <c r="E33" s="122">
        <v>24066</v>
      </c>
      <c r="F33" s="122">
        <v>513457</v>
      </c>
      <c r="G33" s="122">
        <v>140</v>
      </c>
      <c r="H33" s="122">
        <v>480</v>
      </c>
      <c r="I33" s="122">
        <v>13653</v>
      </c>
      <c r="J33" s="122">
        <v>5655</v>
      </c>
      <c r="K33" s="122">
        <v>54</v>
      </c>
      <c r="L33" s="122">
        <v>0</v>
      </c>
      <c r="M33" s="122">
        <v>0</v>
      </c>
      <c r="N33" s="122">
        <v>64169</v>
      </c>
      <c r="O33" s="122">
        <v>2679</v>
      </c>
      <c r="P33" s="122">
        <v>1258552</v>
      </c>
      <c r="Q33" s="122">
        <v>37719</v>
      </c>
      <c r="R33" s="122">
        <v>583281</v>
      </c>
      <c r="S33" s="122">
        <v>1879552</v>
      </c>
    </row>
  </sheetData>
  <mergeCells count="24">
    <mergeCell ref="A25:A31"/>
    <mergeCell ref="A32:B32"/>
    <mergeCell ref="A33:B33"/>
    <mergeCell ref="S7:S8"/>
    <mergeCell ref="A9:A16"/>
    <mergeCell ref="A17:B17"/>
    <mergeCell ref="A18:A23"/>
    <mergeCell ref="A24:B24"/>
    <mergeCell ref="A3:B4"/>
    <mergeCell ref="C3:S3"/>
    <mergeCell ref="C4:S4"/>
    <mergeCell ref="A6:A8"/>
    <mergeCell ref="B6:B8"/>
    <mergeCell ref="C6:F6"/>
    <mergeCell ref="G6:J6"/>
    <mergeCell ref="K6:N6"/>
    <mergeCell ref="O6:S6"/>
    <mergeCell ref="C7:C8"/>
    <mergeCell ref="D7:F7"/>
    <mergeCell ref="G7:G8"/>
    <mergeCell ref="H7:J7"/>
    <mergeCell ref="L7:N7"/>
    <mergeCell ref="O7:O8"/>
    <mergeCell ref="P7:R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Normal="100" workbookViewId="0"/>
  </sheetViews>
  <sheetFormatPr baseColWidth="10" defaultColWidth="9.140625" defaultRowHeight="15" x14ac:dyDescent="0.25"/>
  <cols>
    <col min="1" max="1" width="11.42578125" style="2"/>
    <col min="2" max="2" width="18.140625" style="2" bestFit="1" customWidth="1"/>
    <col min="3" max="1025" width="11.42578125" style="2"/>
  </cols>
  <sheetData>
    <row r="1" spans="1:14" ht="15.75" thickBot="1" x14ac:dyDescent="0.3"/>
    <row r="2" spans="1:14" x14ac:dyDescent="0.25">
      <c r="A2" s="46" t="s">
        <v>93</v>
      </c>
      <c r="B2" s="47"/>
      <c r="C2" s="31" t="s">
        <v>56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.75" thickBot="1" x14ac:dyDescent="0.3">
      <c r="A3" s="48"/>
      <c r="B3" s="49"/>
      <c r="C3" s="34" t="s">
        <v>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59" t="s">
        <v>87</v>
      </c>
      <c r="B5" s="60" t="s">
        <v>88</v>
      </c>
      <c r="C5" s="60" t="s">
        <v>57</v>
      </c>
      <c r="D5" s="60"/>
      <c r="E5" s="60"/>
      <c r="F5" s="60"/>
      <c r="G5" s="60"/>
      <c r="H5" s="60"/>
      <c r="I5" s="60"/>
      <c r="J5" s="60"/>
      <c r="K5" s="60" t="s">
        <v>58</v>
      </c>
      <c r="L5" s="60"/>
      <c r="M5" s="60"/>
      <c r="N5" s="60"/>
    </row>
    <row r="6" spans="1:14" x14ac:dyDescent="0.25">
      <c r="A6" s="61"/>
      <c r="B6" s="60"/>
      <c r="C6" s="60" t="s">
        <v>11</v>
      </c>
      <c r="D6" s="60"/>
      <c r="E6" s="60"/>
      <c r="F6" s="60"/>
      <c r="G6" s="60" t="s">
        <v>59</v>
      </c>
      <c r="H6" s="62"/>
      <c r="I6" s="62"/>
      <c r="J6" s="62"/>
      <c r="K6" s="60"/>
      <c r="L6" s="60"/>
      <c r="M6" s="60"/>
      <c r="N6" s="60"/>
    </row>
    <row r="7" spans="1:14" x14ac:dyDescent="0.25">
      <c r="A7" s="61"/>
      <c r="B7" s="60"/>
      <c r="C7" s="63" t="s">
        <v>60</v>
      </c>
      <c r="D7" s="60" t="s">
        <v>14</v>
      </c>
      <c r="E7" s="60"/>
      <c r="F7" s="60"/>
      <c r="G7" s="63" t="s">
        <v>60</v>
      </c>
      <c r="H7" s="60" t="s">
        <v>14</v>
      </c>
      <c r="I7" s="60"/>
      <c r="J7" s="60"/>
      <c r="K7" s="63" t="s">
        <v>60</v>
      </c>
      <c r="L7" s="60" t="s">
        <v>14</v>
      </c>
      <c r="M7" s="60"/>
      <c r="N7" s="60"/>
    </row>
    <row r="8" spans="1:14" x14ac:dyDescent="0.25">
      <c r="A8" s="64"/>
      <c r="B8" s="60"/>
      <c r="C8" s="65"/>
      <c r="D8" s="66" t="s">
        <v>61</v>
      </c>
      <c r="E8" s="66" t="s">
        <v>11</v>
      </c>
      <c r="F8" s="66" t="s">
        <v>12</v>
      </c>
      <c r="G8" s="65"/>
      <c r="H8" s="66" t="s">
        <v>61</v>
      </c>
      <c r="I8" s="66" t="s">
        <v>11</v>
      </c>
      <c r="J8" s="66" t="s">
        <v>12</v>
      </c>
      <c r="K8" s="65"/>
      <c r="L8" s="66" t="s">
        <v>61</v>
      </c>
      <c r="M8" s="66" t="s">
        <v>11</v>
      </c>
      <c r="N8" s="66" t="s">
        <v>12</v>
      </c>
    </row>
    <row r="9" spans="1:14" x14ac:dyDescent="0.25">
      <c r="A9" s="67" t="s">
        <v>18</v>
      </c>
      <c r="B9" s="68" t="s">
        <v>62</v>
      </c>
      <c r="C9" s="69">
        <v>5</v>
      </c>
      <c r="D9" s="69">
        <v>0</v>
      </c>
      <c r="E9" s="69">
        <v>18103</v>
      </c>
      <c r="F9" s="70">
        <f>D9+E9</f>
        <v>18103</v>
      </c>
      <c r="G9" s="69">
        <v>6</v>
      </c>
      <c r="H9" s="69">
        <v>2379</v>
      </c>
      <c r="I9" s="69">
        <v>4689</v>
      </c>
      <c r="J9" s="70">
        <f t="shared" ref="J9:J16" si="0">H9+I9</f>
        <v>7068</v>
      </c>
      <c r="K9" s="69">
        <v>11</v>
      </c>
      <c r="L9" s="69">
        <v>2379</v>
      </c>
      <c r="M9" s="69">
        <v>22792</v>
      </c>
      <c r="N9" s="70">
        <f t="shared" ref="N9:N16" si="1">L9+M9</f>
        <v>25171</v>
      </c>
    </row>
    <row r="10" spans="1:14" x14ac:dyDescent="0.25">
      <c r="A10" s="71"/>
      <c r="B10" s="68" t="s">
        <v>63</v>
      </c>
      <c r="C10" s="69">
        <v>22</v>
      </c>
      <c r="D10" s="69">
        <v>0</v>
      </c>
      <c r="E10" s="69">
        <v>42037</v>
      </c>
      <c r="F10" s="70">
        <f t="shared" ref="F10:F16" si="2">D10+E10</f>
        <v>42037</v>
      </c>
      <c r="G10" s="69">
        <v>8</v>
      </c>
      <c r="H10" s="69">
        <v>1830</v>
      </c>
      <c r="I10" s="69">
        <v>3570</v>
      </c>
      <c r="J10" s="70">
        <f t="shared" si="0"/>
        <v>5400</v>
      </c>
      <c r="K10" s="69">
        <v>30</v>
      </c>
      <c r="L10" s="69">
        <v>1830</v>
      </c>
      <c r="M10" s="69">
        <v>45607</v>
      </c>
      <c r="N10" s="70">
        <f t="shared" si="1"/>
        <v>47437</v>
      </c>
    </row>
    <row r="11" spans="1:14" x14ac:dyDescent="0.25">
      <c r="A11" s="71"/>
      <c r="B11" s="68" t="s">
        <v>64</v>
      </c>
      <c r="C11" s="69">
        <v>109</v>
      </c>
      <c r="D11" s="69">
        <v>0</v>
      </c>
      <c r="E11" s="69">
        <v>227098</v>
      </c>
      <c r="F11" s="70">
        <f t="shared" si="2"/>
        <v>227098</v>
      </c>
      <c r="G11" s="69">
        <v>40</v>
      </c>
      <c r="H11" s="69">
        <v>28375</v>
      </c>
      <c r="I11" s="69">
        <v>21743</v>
      </c>
      <c r="J11" s="70">
        <f t="shared" si="0"/>
        <v>50118</v>
      </c>
      <c r="K11" s="69">
        <v>149</v>
      </c>
      <c r="L11" s="69">
        <v>28375</v>
      </c>
      <c r="M11" s="69">
        <v>248841</v>
      </c>
      <c r="N11" s="70">
        <f t="shared" si="1"/>
        <v>277216</v>
      </c>
    </row>
    <row r="12" spans="1:14" x14ac:dyDescent="0.25">
      <c r="A12" s="71"/>
      <c r="B12" s="68" t="s">
        <v>65</v>
      </c>
      <c r="C12" s="69">
        <v>453</v>
      </c>
      <c r="D12" s="69">
        <v>0</v>
      </c>
      <c r="E12" s="69">
        <v>1322669</v>
      </c>
      <c r="F12" s="70">
        <f t="shared" si="2"/>
        <v>1322669</v>
      </c>
      <c r="G12" s="69">
        <v>35</v>
      </c>
      <c r="H12" s="69">
        <v>46132</v>
      </c>
      <c r="I12" s="69">
        <v>14895</v>
      </c>
      <c r="J12" s="70">
        <f t="shared" si="0"/>
        <v>61027</v>
      </c>
      <c r="K12" s="69">
        <v>488</v>
      </c>
      <c r="L12" s="69">
        <v>46132</v>
      </c>
      <c r="M12" s="69">
        <v>1337564</v>
      </c>
      <c r="N12" s="70">
        <f t="shared" si="1"/>
        <v>1383696</v>
      </c>
    </row>
    <row r="13" spans="1:14" x14ac:dyDescent="0.25">
      <c r="A13" s="71"/>
      <c r="B13" s="68" t="s">
        <v>66</v>
      </c>
      <c r="C13" s="69">
        <v>177</v>
      </c>
      <c r="D13" s="69">
        <v>0</v>
      </c>
      <c r="E13" s="69">
        <v>350210</v>
      </c>
      <c r="F13" s="70">
        <f t="shared" si="2"/>
        <v>350210</v>
      </c>
      <c r="G13" s="69">
        <v>27</v>
      </c>
      <c r="H13" s="69">
        <v>19553</v>
      </c>
      <c r="I13" s="69">
        <v>6840</v>
      </c>
      <c r="J13" s="70">
        <f t="shared" si="0"/>
        <v>26393</v>
      </c>
      <c r="K13" s="69">
        <v>204</v>
      </c>
      <c r="L13" s="69">
        <v>19553</v>
      </c>
      <c r="M13" s="69">
        <v>357050</v>
      </c>
      <c r="N13" s="70">
        <f t="shared" si="1"/>
        <v>376603</v>
      </c>
    </row>
    <row r="14" spans="1:14" x14ac:dyDescent="0.25">
      <c r="A14" s="71"/>
      <c r="B14" s="68" t="s">
        <v>67</v>
      </c>
      <c r="C14" s="69">
        <v>327</v>
      </c>
      <c r="D14" s="69">
        <v>0</v>
      </c>
      <c r="E14" s="69">
        <v>886449</v>
      </c>
      <c r="F14" s="70">
        <f t="shared" si="2"/>
        <v>886449</v>
      </c>
      <c r="G14" s="69">
        <v>27</v>
      </c>
      <c r="H14" s="69">
        <v>56447</v>
      </c>
      <c r="I14" s="69">
        <v>56105</v>
      </c>
      <c r="J14" s="70">
        <f t="shared" si="0"/>
        <v>112552</v>
      </c>
      <c r="K14" s="69">
        <v>354</v>
      </c>
      <c r="L14" s="69">
        <v>56447</v>
      </c>
      <c r="M14" s="69">
        <v>942554</v>
      </c>
      <c r="N14" s="70">
        <f t="shared" si="1"/>
        <v>999001</v>
      </c>
    </row>
    <row r="15" spans="1:14" x14ac:dyDescent="0.25">
      <c r="A15" s="71"/>
      <c r="B15" s="68" t="s">
        <v>68</v>
      </c>
      <c r="C15" s="69">
        <v>515</v>
      </c>
      <c r="D15" s="69">
        <v>0</v>
      </c>
      <c r="E15" s="69">
        <v>987604</v>
      </c>
      <c r="F15" s="70">
        <f t="shared" si="2"/>
        <v>987604</v>
      </c>
      <c r="G15" s="69">
        <v>49</v>
      </c>
      <c r="H15" s="69">
        <v>43673</v>
      </c>
      <c r="I15" s="69">
        <v>11345</v>
      </c>
      <c r="J15" s="70">
        <f t="shared" si="0"/>
        <v>55018</v>
      </c>
      <c r="K15" s="69">
        <v>564</v>
      </c>
      <c r="L15" s="69">
        <v>43673</v>
      </c>
      <c r="M15" s="69">
        <v>998949</v>
      </c>
      <c r="N15" s="70">
        <f t="shared" si="1"/>
        <v>1042622</v>
      </c>
    </row>
    <row r="16" spans="1:14" x14ac:dyDescent="0.25">
      <c r="A16" s="71"/>
      <c r="B16" s="68" t="s">
        <v>69</v>
      </c>
      <c r="C16" s="69">
        <v>328</v>
      </c>
      <c r="D16" s="69">
        <v>0</v>
      </c>
      <c r="E16" s="69">
        <v>787592</v>
      </c>
      <c r="F16" s="70">
        <f t="shared" si="2"/>
        <v>787592</v>
      </c>
      <c r="G16" s="69">
        <v>22</v>
      </c>
      <c r="H16" s="69">
        <v>32211</v>
      </c>
      <c r="I16" s="69">
        <v>11056</v>
      </c>
      <c r="J16" s="70">
        <f t="shared" si="0"/>
        <v>43267</v>
      </c>
      <c r="K16" s="69">
        <v>350</v>
      </c>
      <c r="L16" s="69">
        <v>32211</v>
      </c>
      <c r="M16" s="69">
        <v>798648</v>
      </c>
      <c r="N16" s="70">
        <f t="shared" si="1"/>
        <v>830859</v>
      </c>
    </row>
    <row r="17" spans="1:14" x14ac:dyDescent="0.25">
      <c r="A17" s="72" t="s">
        <v>18</v>
      </c>
      <c r="B17" s="73"/>
      <c r="C17" s="74">
        <f>SUM(C9:C16)</f>
        <v>1936</v>
      </c>
      <c r="D17" s="74">
        <f t="shared" ref="D17:N17" si="3">SUM(D9:D16)</f>
        <v>0</v>
      </c>
      <c r="E17" s="74">
        <f t="shared" si="3"/>
        <v>4621762</v>
      </c>
      <c r="F17" s="74">
        <f t="shared" si="3"/>
        <v>4621762</v>
      </c>
      <c r="G17" s="74">
        <f t="shared" si="3"/>
        <v>214</v>
      </c>
      <c r="H17" s="74">
        <f t="shared" si="3"/>
        <v>230600</v>
      </c>
      <c r="I17" s="74">
        <f t="shared" si="3"/>
        <v>130243</v>
      </c>
      <c r="J17" s="74">
        <f t="shared" si="3"/>
        <v>360843</v>
      </c>
      <c r="K17" s="74">
        <f t="shared" si="3"/>
        <v>2150</v>
      </c>
      <c r="L17" s="74">
        <f t="shared" si="3"/>
        <v>230600</v>
      </c>
      <c r="M17" s="74">
        <f t="shared" si="3"/>
        <v>4752005</v>
      </c>
      <c r="N17" s="74">
        <f t="shared" si="3"/>
        <v>4982605</v>
      </c>
    </row>
    <row r="18" spans="1:14" x14ac:dyDescent="0.25">
      <c r="A18" s="67" t="s">
        <v>28</v>
      </c>
      <c r="B18" s="68" t="s">
        <v>70</v>
      </c>
      <c r="C18" s="69">
        <v>214</v>
      </c>
      <c r="D18" s="69">
        <v>0</v>
      </c>
      <c r="E18" s="69">
        <v>441021</v>
      </c>
      <c r="F18" s="70">
        <f t="shared" ref="F18:F31" si="4">D18+E18</f>
        <v>441021</v>
      </c>
      <c r="G18" s="69">
        <v>15</v>
      </c>
      <c r="H18" s="69">
        <v>9690</v>
      </c>
      <c r="I18" s="69">
        <v>4221</v>
      </c>
      <c r="J18" s="70">
        <f t="shared" ref="J18:J23" si="5">H18+I18</f>
        <v>13911</v>
      </c>
      <c r="K18" s="69">
        <v>229</v>
      </c>
      <c r="L18" s="69">
        <v>9690</v>
      </c>
      <c r="M18" s="69">
        <v>445242</v>
      </c>
      <c r="N18" s="70">
        <f t="shared" ref="N18:N23" si="6">L18+M18</f>
        <v>454932</v>
      </c>
    </row>
    <row r="19" spans="1:14" x14ac:dyDescent="0.25">
      <c r="A19" s="71"/>
      <c r="B19" s="68" t="s">
        <v>71</v>
      </c>
      <c r="C19" s="69">
        <v>25</v>
      </c>
      <c r="D19" s="69">
        <v>0</v>
      </c>
      <c r="E19" s="69">
        <v>61283</v>
      </c>
      <c r="F19" s="70">
        <f t="shared" si="4"/>
        <v>61283</v>
      </c>
      <c r="G19" s="69">
        <v>3</v>
      </c>
      <c r="H19" s="69">
        <v>3531</v>
      </c>
      <c r="I19" s="69">
        <v>0</v>
      </c>
      <c r="J19" s="70">
        <f t="shared" si="5"/>
        <v>3531</v>
      </c>
      <c r="K19" s="69">
        <v>28</v>
      </c>
      <c r="L19" s="69">
        <v>3531</v>
      </c>
      <c r="M19" s="69">
        <v>61283</v>
      </c>
      <c r="N19" s="70">
        <f t="shared" si="6"/>
        <v>64814</v>
      </c>
    </row>
    <row r="20" spans="1:14" x14ac:dyDescent="0.25">
      <c r="A20" s="71"/>
      <c r="B20" s="68" t="s">
        <v>72</v>
      </c>
      <c r="C20" s="69">
        <v>368</v>
      </c>
      <c r="D20" s="69">
        <v>0</v>
      </c>
      <c r="E20" s="69">
        <v>625779</v>
      </c>
      <c r="F20" s="70">
        <f t="shared" si="4"/>
        <v>625779</v>
      </c>
      <c r="G20" s="69">
        <v>81</v>
      </c>
      <c r="H20" s="69">
        <v>48281</v>
      </c>
      <c r="I20" s="69">
        <v>45463</v>
      </c>
      <c r="J20" s="70">
        <f t="shared" si="5"/>
        <v>93744</v>
      </c>
      <c r="K20" s="69">
        <v>449</v>
      </c>
      <c r="L20" s="69">
        <v>48281</v>
      </c>
      <c r="M20" s="69">
        <v>671242</v>
      </c>
      <c r="N20" s="70">
        <f t="shared" si="6"/>
        <v>719523</v>
      </c>
    </row>
    <row r="21" spans="1:14" x14ac:dyDescent="0.25">
      <c r="A21" s="71"/>
      <c r="B21" s="68" t="s">
        <v>73</v>
      </c>
      <c r="C21" s="69">
        <v>5</v>
      </c>
      <c r="D21" s="69">
        <v>0</v>
      </c>
      <c r="E21" s="69">
        <v>13650</v>
      </c>
      <c r="F21" s="70">
        <f t="shared" si="4"/>
        <v>13650</v>
      </c>
      <c r="G21" s="69">
        <v>1</v>
      </c>
      <c r="H21" s="69">
        <v>1000</v>
      </c>
      <c r="I21" s="69">
        <v>0</v>
      </c>
      <c r="J21" s="70">
        <f t="shared" si="5"/>
        <v>1000</v>
      </c>
      <c r="K21" s="69">
        <v>6</v>
      </c>
      <c r="L21" s="69">
        <v>1000</v>
      </c>
      <c r="M21" s="69">
        <v>13650</v>
      </c>
      <c r="N21" s="70">
        <f t="shared" si="6"/>
        <v>14650</v>
      </c>
    </row>
    <row r="22" spans="1:14" x14ac:dyDescent="0.25">
      <c r="A22" s="71"/>
      <c r="B22" s="68" t="s">
        <v>74</v>
      </c>
      <c r="C22" s="69">
        <v>34</v>
      </c>
      <c r="D22" s="69">
        <v>0</v>
      </c>
      <c r="E22" s="69">
        <v>62899</v>
      </c>
      <c r="F22" s="70">
        <f t="shared" si="4"/>
        <v>62899</v>
      </c>
      <c r="G22" s="69">
        <v>9</v>
      </c>
      <c r="H22" s="69">
        <v>5070</v>
      </c>
      <c r="I22" s="69">
        <v>5225</v>
      </c>
      <c r="J22" s="70">
        <f t="shared" si="5"/>
        <v>10295</v>
      </c>
      <c r="K22" s="69">
        <v>43</v>
      </c>
      <c r="L22" s="69">
        <v>5070</v>
      </c>
      <c r="M22" s="69">
        <v>68124</v>
      </c>
      <c r="N22" s="70">
        <f t="shared" si="6"/>
        <v>73194</v>
      </c>
    </row>
    <row r="23" spans="1:14" x14ac:dyDescent="0.25">
      <c r="A23" s="71"/>
      <c r="B23" s="68" t="s">
        <v>75</v>
      </c>
      <c r="C23" s="69">
        <v>40</v>
      </c>
      <c r="D23" s="69">
        <v>0</v>
      </c>
      <c r="E23" s="69">
        <v>50015</v>
      </c>
      <c r="F23" s="70">
        <f t="shared" si="4"/>
        <v>50015</v>
      </c>
      <c r="G23" s="69">
        <v>21</v>
      </c>
      <c r="H23" s="69">
        <v>3843</v>
      </c>
      <c r="I23" s="69">
        <v>6800</v>
      </c>
      <c r="J23" s="70">
        <f t="shared" si="5"/>
        <v>10643</v>
      </c>
      <c r="K23" s="69">
        <v>61</v>
      </c>
      <c r="L23" s="69">
        <v>3843</v>
      </c>
      <c r="M23" s="69">
        <v>56815</v>
      </c>
      <c r="N23" s="70">
        <f t="shared" si="6"/>
        <v>60658</v>
      </c>
    </row>
    <row r="24" spans="1:14" x14ac:dyDescent="0.25">
      <c r="A24" s="72" t="s">
        <v>28</v>
      </c>
      <c r="B24" s="73"/>
      <c r="C24" s="74">
        <f>SUM(C18:C23)</f>
        <v>686</v>
      </c>
      <c r="D24" s="74">
        <f t="shared" ref="D24:N24" si="7">SUM(D18:D23)</f>
        <v>0</v>
      </c>
      <c r="E24" s="74">
        <f t="shared" si="7"/>
        <v>1254647</v>
      </c>
      <c r="F24" s="74">
        <f t="shared" si="7"/>
        <v>1254647</v>
      </c>
      <c r="G24" s="74">
        <f t="shared" si="7"/>
        <v>130</v>
      </c>
      <c r="H24" s="74">
        <f t="shared" si="7"/>
        <v>71415</v>
      </c>
      <c r="I24" s="74">
        <f t="shared" si="7"/>
        <v>61709</v>
      </c>
      <c r="J24" s="74">
        <f t="shared" si="7"/>
        <v>133124</v>
      </c>
      <c r="K24" s="74">
        <f t="shared" si="7"/>
        <v>816</v>
      </c>
      <c r="L24" s="74">
        <f t="shared" si="7"/>
        <v>71415</v>
      </c>
      <c r="M24" s="74">
        <f t="shared" si="7"/>
        <v>1316356</v>
      </c>
      <c r="N24" s="74">
        <f t="shared" si="7"/>
        <v>1387771</v>
      </c>
    </row>
    <row r="25" spans="1:14" x14ac:dyDescent="0.25">
      <c r="A25" s="67" t="s">
        <v>36</v>
      </c>
      <c r="B25" s="68" t="s">
        <v>76</v>
      </c>
      <c r="C25" s="69">
        <v>331</v>
      </c>
      <c r="D25" s="69">
        <v>0</v>
      </c>
      <c r="E25" s="69">
        <v>1029305</v>
      </c>
      <c r="F25" s="70">
        <f t="shared" si="4"/>
        <v>1029305</v>
      </c>
      <c r="G25" s="69">
        <v>110</v>
      </c>
      <c r="H25" s="69">
        <v>145016</v>
      </c>
      <c r="I25" s="69">
        <v>11864</v>
      </c>
      <c r="J25" s="70">
        <f t="shared" ref="J25:J31" si="8">H25+I25</f>
        <v>156880</v>
      </c>
      <c r="K25" s="69">
        <v>441</v>
      </c>
      <c r="L25" s="69">
        <v>145016</v>
      </c>
      <c r="M25" s="69">
        <v>1041169</v>
      </c>
      <c r="N25" s="70">
        <f t="shared" ref="N25:N31" si="9">L25+M25</f>
        <v>1186185</v>
      </c>
    </row>
    <row r="26" spans="1:14" x14ac:dyDescent="0.25">
      <c r="A26" s="71"/>
      <c r="B26" s="68" t="s">
        <v>77</v>
      </c>
      <c r="C26" s="69">
        <v>104</v>
      </c>
      <c r="D26" s="69">
        <v>0</v>
      </c>
      <c r="E26" s="69">
        <v>238532</v>
      </c>
      <c r="F26" s="70">
        <f t="shared" si="4"/>
        <v>238532</v>
      </c>
      <c r="G26" s="69">
        <v>22</v>
      </c>
      <c r="H26" s="69">
        <v>21887</v>
      </c>
      <c r="I26" s="69">
        <v>0</v>
      </c>
      <c r="J26" s="70">
        <f t="shared" si="8"/>
        <v>21887</v>
      </c>
      <c r="K26" s="69">
        <v>126</v>
      </c>
      <c r="L26" s="69">
        <v>21887</v>
      </c>
      <c r="M26" s="69">
        <v>238532</v>
      </c>
      <c r="N26" s="70">
        <f t="shared" si="9"/>
        <v>260419</v>
      </c>
    </row>
    <row r="27" spans="1:14" x14ac:dyDescent="0.25">
      <c r="A27" s="71"/>
      <c r="B27" s="68" t="s">
        <v>78</v>
      </c>
      <c r="C27" s="69">
        <v>26</v>
      </c>
      <c r="D27" s="69">
        <v>0</v>
      </c>
      <c r="E27" s="69">
        <v>60343</v>
      </c>
      <c r="F27" s="70">
        <f t="shared" si="4"/>
        <v>60343</v>
      </c>
      <c r="G27" s="69">
        <v>4</v>
      </c>
      <c r="H27" s="69">
        <v>2550</v>
      </c>
      <c r="I27" s="69">
        <v>0</v>
      </c>
      <c r="J27" s="70">
        <f t="shared" si="8"/>
        <v>2550</v>
      </c>
      <c r="K27" s="69">
        <v>30</v>
      </c>
      <c r="L27" s="69">
        <v>2550</v>
      </c>
      <c r="M27" s="69">
        <v>60343</v>
      </c>
      <c r="N27" s="70">
        <f t="shared" si="9"/>
        <v>62893</v>
      </c>
    </row>
    <row r="28" spans="1:14" x14ac:dyDescent="0.25">
      <c r="A28" s="71"/>
      <c r="B28" s="68" t="s">
        <v>79</v>
      </c>
      <c r="C28" s="69">
        <v>49</v>
      </c>
      <c r="D28" s="69">
        <v>0</v>
      </c>
      <c r="E28" s="69">
        <v>129906</v>
      </c>
      <c r="F28" s="70">
        <f t="shared" si="4"/>
        <v>129906</v>
      </c>
      <c r="G28" s="69">
        <v>19</v>
      </c>
      <c r="H28" s="69">
        <v>22012</v>
      </c>
      <c r="I28" s="69">
        <v>3120</v>
      </c>
      <c r="J28" s="70">
        <f t="shared" si="8"/>
        <v>25132</v>
      </c>
      <c r="K28" s="69">
        <v>68</v>
      </c>
      <c r="L28" s="69">
        <v>22012</v>
      </c>
      <c r="M28" s="69">
        <v>133026</v>
      </c>
      <c r="N28" s="70">
        <f t="shared" si="9"/>
        <v>155038</v>
      </c>
    </row>
    <row r="29" spans="1:14" x14ac:dyDescent="0.25">
      <c r="A29" s="71"/>
      <c r="B29" s="68" t="s">
        <v>36</v>
      </c>
      <c r="C29" s="69">
        <v>300</v>
      </c>
      <c r="D29" s="69">
        <v>0</v>
      </c>
      <c r="E29" s="69">
        <v>683549</v>
      </c>
      <c r="F29" s="70">
        <f t="shared" si="4"/>
        <v>683549</v>
      </c>
      <c r="G29" s="69">
        <v>33</v>
      </c>
      <c r="H29" s="69">
        <v>43334</v>
      </c>
      <c r="I29" s="69">
        <v>3596</v>
      </c>
      <c r="J29" s="70">
        <f t="shared" si="8"/>
        <v>46930</v>
      </c>
      <c r="K29" s="69">
        <v>333</v>
      </c>
      <c r="L29" s="69">
        <v>43334</v>
      </c>
      <c r="M29" s="69">
        <v>687145</v>
      </c>
      <c r="N29" s="70">
        <f t="shared" si="9"/>
        <v>730479</v>
      </c>
    </row>
    <row r="30" spans="1:14" x14ac:dyDescent="0.25">
      <c r="A30" s="71"/>
      <c r="B30" s="68" t="s">
        <v>80</v>
      </c>
      <c r="C30" s="69">
        <v>35</v>
      </c>
      <c r="D30" s="69">
        <v>0</v>
      </c>
      <c r="E30" s="69">
        <v>71336</v>
      </c>
      <c r="F30" s="70">
        <f t="shared" si="4"/>
        <v>71336</v>
      </c>
      <c r="G30" s="69">
        <v>8</v>
      </c>
      <c r="H30" s="69">
        <v>4677</v>
      </c>
      <c r="I30" s="69">
        <v>3680</v>
      </c>
      <c r="J30" s="70">
        <f t="shared" si="8"/>
        <v>8357</v>
      </c>
      <c r="K30" s="69">
        <v>43</v>
      </c>
      <c r="L30" s="69">
        <v>4677</v>
      </c>
      <c r="M30" s="69">
        <v>75016</v>
      </c>
      <c r="N30" s="70">
        <f t="shared" si="9"/>
        <v>79693</v>
      </c>
    </row>
    <row r="31" spans="1:14" x14ac:dyDescent="0.25">
      <c r="A31" s="71"/>
      <c r="B31" s="68" t="s">
        <v>81</v>
      </c>
      <c r="C31" s="69">
        <v>180</v>
      </c>
      <c r="D31" s="69">
        <v>0</v>
      </c>
      <c r="E31" s="69">
        <v>436038</v>
      </c>
      <c r="F31" s="70">
        <f t="shared" si="4"/>
        <v>436038</v>
      </c>
      <c r="G31" s="69">
        <v>40</v>
      </c>
      <c r="H31" s="69">
        <v>45390</v>
      </c>
      <c r="I31" s="69">
        <v>36094</v>
      </c>
      <c r="J31" s="70">
        <f t="shared" si="8"/>
        <v>81484</v>
      </c>
      <c r="K31" s="69">
        <v>220</v>
      </c>
      <c r="L31" s="69">
        <v>45390</v>
      </c>
      <c r="M31" s="69">
        <v>472132</v>
      </c>
      <c r="N31" s="70">
        <f t="shared" si="9"/>
        <v>517522</v>
      </c>
    </row>
    <row r="32" spans="1:14" x14ac:dyDescent="0.25">
      <c r="A32" s="72" t="s">
        <v>36</v>
      </c>
      <c r="B32" s="73"/>
      <c r="C32" s="74">
        <f>SUM(C25:C31)</f>
        <v>1025</v>
      </c>
      <c r="D32" s="74">
        <f t="shared" ref="D32:N32" si="10">SUM(D25:D31)</f>
        <v>0</v>
      </c>
      <c r="E32" s="74">
        <f t="shared" si="10"/>
        <v>2649009</v>
      </c>
      <c r="F32" s="74">
        <f t="shared" si="10"/>
        <v>2649009</v>
      </c>
      <c r="G32" s="74">
        <f t="shared" si="10"/>
        <v>236</v>
      </c>
      <c r="H32" s="74">
        <f t="shared" si="10"/>
        <v>284866</v>
      </c>
      <c r="I32" s="74">
        <f t="shared" si="10"/>
        <v>58354</v>
      </c>
      <c r="J32" s="74">
        <f t="shared" si="10"/>
        <v>343220</v>
      </c>
      <c r="K32" s="74">
        <f t="shared" si="10"/>
        <v>1261</v>
      </c>
      <c r="L32" s="74">
        <f t="shared" si="10"/>
        <v>284866</v>
      </c>
      <c r="M32" s="74">
        <f t="shared" si="10"/>
        <v>2707363</v>
      </c>
      <c r="N32" s="74">
        <f t="shared" si="10"/>
        <v>2992229</v>
      </c>
    </row>
    <row r="33" spans="1:14" x14ac:dyDescent="0.25">
      <c r="A33" s="75" t="s">
        <v>82</v>
      </c>
      <c r="B33" s="76"/>
      <c r="C33" s="74">
        <f>C17+C24+C32</f>
        <v>3647</v>
      </c>
      <c r="D33" s="74">
        <f t="shared" ref="D33:N33" si="11">D17+D24+D32</f>
        <v>0</v>
      </c>
      <c r="E33" s="74">
        <f t="shared" si="11"/>
        <v>8525418</v>
      </c>
      <c r="F33" s="74">
        <f t="shared" si="11"/>
        <v>8525418</v>
      </c>
      <c r="G33" s="74">
        <f t="shared" si="11"/>
        <v>580</v>
      </c>
      <c r="H33" s="74">
        <f t="shared" si="11"/>
        <v>586881</v>
      </c>
      <c r="I33" s="74">
        <f t="shared" si="11"/>
        <v>250306</v>
      </c>
      <c r="J33" s="74">
        <f t="shared" si="11"/>
        <v>837187</v>
      </c>
      <c r="K33" s="74">
        <f t="shared" si="11"/>
        <v>4227</v>
      </c>
      <c r="L33" s="74">
        <f t="shared" si="11"/>
        <v>586881</v>
      </c>
      <c r="M33" s="74">
        <f t="shared" si="11"/>
        <v>8775724</v>
      </c>
      <c r="N33" s="74">
        <f t="shared" si="11"/>
        <v>9362605</v>
      </c>
    </row>
    <row r="34" spans="1:14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</sheetData>
  <mergeCells count="22">
    <mergeCell ref="A32:B32"/>
    <mergeCell ref="A33:B33"/>
    <mergeCell ref="A9:A16"/>
    <mergeCell ref="A17:B17"/>
    <mergeCell ref="A18:A23"/>
    <mergeCell ref="A24:B24"/>
    <mergeCell ref="A25:A31"/>
    <mergeCell ref="A2:B3"/>
    <mergeCell ref="C2:N2"/>
    <mergeCell ref="C3:N3"/>
    <mergeCell ref="A5:A8"/>
    <mergeCell ref="B5:B8"/>
    <mergeCell ref="C5:J5"/>
    <mergeCell ref="K5:N6"/>
    <mergeCell ref="C6:F6"/>
    <mergeCell ref="G6:J6"/>
    <mergeCell ref="C7:C8"/>
    <mergeCell ref="D7:F7"/>
    <mergeCell ref="G7:G8"/>
    <mergeCell ref="H7:J7"/>
    <mergeCell ref="K7:K8"/>
    <mergeCell ref="L7:N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/>
  </sheetViews>
  <sheetFormatPr baseColWidth="10" defaultColWidth="9.140625" defaultRowHeight="15" x14ac:dyDescent="0.25"/>
  <cols>
    <col min="1" max="1" width="13.42578125" customWidth="1"/>
    <col min="2" max="3" width="17.85546875" customWidth="1"/>
    <col min="4" max="4" width="10.7109375" customWidth="1"/>
    <col min="5" max="5" width="9.140625" customWidth="1"/>
    <col min="6" max="7" width="11.42578125" hidden="1"/>
    <col min="8" max="1025" width="10.7109375" customWidth="1"/>
  </cols>
  <sheetData>
    <row r="1" spans="1:4" ht="15.75" thickBot="1" x14ac:dyDescent="0.3">
      <c r="A1" s="18" t="s">
        <v>93</v>
      </c>
      <c r="B1" s="50" t="s">
        <v>89</v>
      </c>
      <c r="C1" s="50"/>
      <c r="D1" s="50"/>
    </row>
    <row r="2" spans="1:4" x14ac:dyDescent="0.25">
      <c r="A2" s="17"/>
      <c r="B2" s="17"/>
      <c r="C2" s="17"/>
      <c r="D2" s="17"/>
    </row>
    <row r="3" spans="1:4" x14ac:dyDescent="0.25">
      <c r="A3" s="51" t="s">
        <v>7</v>
      </c>
      <c r="B3" s="51" t="s">
        <v>8</v>
      </c>
      <c r="C3" s="51" t="s">
        <v>90</v>
      </c>
      <c r="D3" s="51" t="s">
        <v>83</v>
      </c>
    </row>
    <row r="4" spans="1:4" x14ac:dyDescent="0.25">
      <c r="A4" s="52" t="s">
        <v>18</v>
      </c>
      <c r="B4" s="53" t="s">
        <v>62</v>
      </c>
      <c r="C4" s="54">
        <v>2</v>
      </c>
      <c r="D4" s="54">
        <v>1400</v>
      </c>
    </row>
    <row r="5" spans="1:4" x14ac:dyDescent="0.25">
      <c r="A5" s="52"/>
      <c r="B5" s="53" t="s">
        <v>91</v>
      </c>
      <c r="C5" s="54">
        <v>0</v>
      </c>
      <c r="D5" s="54">
        <v>0</v>
      </c>
    </row>
    <row r="6" spans="1:4" x14ac:dyDescent="0.25">
      <c r="A6" s="52"/>
      <c r="B6" s="53" t="s">
        <v>64</v>
      </c>
      <c r="C6" s="54">
        <v>0</v>
      </c>
      <c r="D6" s="54">
        <v>0</v>
      </c>
    </row>
    <row r="7" spans="1:4" x14ac:dyDescent="0.25">
      <c r="A7" s="52"/>
      <c r="B7" s="53" t="s">
        <v>65</v>
      </c>
      <c r="C7" s="54">
        <v>3</v>
      </c>
      <c r="D7" s="54">
        <v>2625</v>
      </c>
    </row>
    <row r="8" spans="1:4" x14ac:dyDescent="0.25">
      <c r="A8" s="52"/>
      <c r="B8" s="53" t="s">
        <v>66</v>
      </c>
      <c r="C8" s="54">
        <v>4</v>
      </c>
      <c r="D8" s="54">
        <v>3520</v>
      </c>
    </row>
    <row r="9" spans="1:4" x14ac:dyDescent="0.25">
      <c r="A9" s="52"/>
      <c r="B9" s="53" t="s">
        <v>67</v>
      </c>
      <c r="C9" s="54">
        <v>0</v>
      </c>
      <c r="D9" s="54">
        <v>0</v>
      </c>
    </row>
    <row r="10" spans="1:4" x14ac:dyDescent="0.25">
      <c r="A10" s="52"/>
      <c r="B10" s="53" t="s">
        <v>84</v>
      </c>
      <c r="C10" s="54">
        <v>7</v>
      </c>
      <c r="D10" s="54">
        <v>3316</v>
      </c>
    </row>
    <row r="11" spans="1:4" x14ac:dyDescent="0.25">
      <c r="A11" s="52"/>
      <c r="B11" s="53" t="s">
        <v>69</v>
      </c>
      <c r="C11" s="54">
        <v>2</v>
      </c>
      <c r="D11" s="54">
        <v>6125</v>
      </c>
    </row>
    <row r="12" spans="1:4" x14ac:dyDescent="0.25">
      <c r="A12" s="55" t="s">
        <v>52</v>
      </c>
      <c r="B12" s="55"/>
      <c r="C12" s="56">
        <f>C4+C5+C6+C7+C8+C10+C11+C9</f>
        <v>18</v>
      </c>
      <c r="D12" s="56">
        <f>D4+D5+D6+D7+D8+D10+D11+D9</f>
        <v>16986</v>
      </c>
    </row>
    <row r="13" spans="1:4" x14ac:dyDescent="0.25">
      <c r="A13" s="52" t="s">
        <v>28</v>
      </c>
      <c r="B13" s="53" t="s">
        <v>70</v>
      </c>
      <c r="C13" s="54">
        <v>13</v>
      </c>
      <c r="D13" s="54">
        <v>14063</v>
      </c>
    </row>
    <row r="14" spans="1:4" x14ac:dyDescent="0.25">
      <c r="A14" s="52"/>
      <c r="B14" s="53" t="s">
        <v>71</v>
      </c>
      <c r="C14" s="54">
        <v>5</v>
      </c>
      <c r="D14" s="54">
        <v>6531</v>
      </c>
    </row>
    <row r="15" spans="1:4" x14ac:dyDescent="0.25">
      <c r="A15" s="52"/>
      <c r="B15" s="53" t="s">
        <v>85</v>
      </c>
      <c r="C15" s="54">
        <v>58</v>
      </c>
      <c r="D15" s="54">
        <v>37806</v>
      </c>
    </row>
    <row r="16" spans="1:4" x14ac:dyDescent="0.25">
      <c r="A16" s="52"/>
      <c r="B16" s="53" t="s">
        <v>86</v>
      </c>
      <c r="C16" s="54">
        <v>1</v>
      </c>
      <c r="D16" s="54">
        <v>900</v>
      </c>
    </row>
    <row r="17" spans="1:4" x14ac:dyDescent="0.25">
      <c r="A17" s="52"/>
      <c r="B17" s="53" t="s">
        <v>74</v>
      </c>
      <c r="C17" s="54">
        <v>1</v>
      </c>
      <c r="D17" s="54">
        <v>650</v>
      </c>
    </row>
    <row r="18" spans="1:4" x14ac:dyDescent="0.25">
      <c r="A18" s="52"/>
      <c r="B18" s="53" t="s">
        <v>75</v>
      </c>
      <c r="C18" s="54">
        <v>11</v>
      </c>
      <c r="D18" s="54">
        <v>7740</v>
      </c>
    </row>
    <row r="19" spans="1:4" x14ac:dyDescent="0.25">
      <c r="A19" s="55" t="s">
        <v>54</v>
      </c>
      <c r="B19" s="55"/>
      <c r="C19" s="56">
        <f>C13+C14+C15+C16+C17+C18</f>
        <v>89</v>
      </c>
      <c r="D19" s="56">
        <f>D13+D14+D15+D16+D17+D18</f>
        <v>67690</v>
      </c>
    </row>
    <row r="20" spans="1:4" x14ac:dyDescent="0.25">
      <c r="A20" s="52" t="s">
        <v>36</v>
      </c>
      <c r="B20" s="53" t="s">
        <v>76</v>
      </c>
      <c r="C20" s="54">
        <v>3</v>
      </c>
      <c r="D20" s="54">
        <v>2430</v>
      </c>
    </row>
    <row r="21" spans="1:4" x14ac:dyDescent="0.25">
      <c r="A21" s="52"/>
      <c r="B21" s="53" t="s">
        <v>77</v>
      </c>
      <c r="C21" s="54">
        <v>2</v>
      </c>
      <c r="D21" s="54">
        <v>1178</v>
      </c>
    </row>
    <row r="22" spans="1:4" x14ac:dyDescent="0.25">
      <c r="A22" s="52"/>
      <c r="B22" s="53" t="s">
        <v>78</v>
      </c>
      <c r="C22" s="54">
        <v>0</v>
      </c>
      <c r="D22" s="54">
        <v>0</v>
      </c>
    </row>
    <row r="23" spans="1:4" x14ac:dyDescent="0.25">
      <c r="A23" s="52"/>
      <c r="B23" s="53" t="s">
        <v>79</v>
      </c>
      <c r="C23" s="54">
        <v>2</v>
      </c>
      <c r="D23" s="54">
        <v>3000</v>
      </c>
    </row>
    <row r="24" spans="1:4" x14ac:dyDescent="0.25">
      <c r="A24" s="52"/>
      <c r="B24" s="53" t="s">
        <v>36</v>
      </c>
      <c r="C24" s="54">
        <v>5</v>
      </c>
      <c r="D24" s="54">
        <v>3781</v>
      </c>
    </row>
    <row r="25" spans="1:4" x14ac:dyDescent="0.25">
      <c r="A25" s="52"/>
      <c r="B25" s="53" t="s">
        <v>80</v>
      </c>
      <c r="C25" s="54">
        <v>1</v>
      </c>
      <c r="D25" s="54">
        <v>902</v>
      </c>
    </row>
    <row r="26" spans="1:4" x14ac:dyDescent="0.25">
      <c r="A26" s="52"/>
      <c r="B26" s="53" t="s">
        <v>81</v>
      </c>
      <c r="C26" s="54">
        <v>18</v>
      </c>
      <c r="D26" s="54">
        <v>14912</v>
      </c>
    </row>
    <row r="27" spans="1:4" x14ac:dyDescent="0.25">
      <c r="A27" s="57" t="s">
        <v>55</v>
      </c>
      <c r="B27" s="57"/>
      <c r="C27" s="56">
        <f>C20+C21+C22+C23+C24+C25+C26</f>
        <v>31</v>
      </c>
      <c r="D27" s="56">
        <f>D20+D21+D22+D23+D24+D25+D26</f>
        <v>26203</v>
      </c>
    </row>
    <row r="28" spans="1:4" x14ac:dyDescent="0.25">
      <c r="A28" s="58" t="s">
        <v>45</v>
      </c>
      <c r="B28" s="58"/>
      <c r="C28" s="56">
        <f>C12+C19+C27</f>
        <v>138</v>
      </c>
      <c r="D28" s="56">
        <f>D12+D19+D27</f>
        <v>110879</v>
      </c>
    </row>
  </sheetData>
  <mergeCells count="8">
    <mergeCell ref="B1:D1"/>
    <mergeCell ref="A4:A11"/>
    <mergeCell ref="A12:B12"/>
    <mergeCell ref="A13:A18"/>
    <mergeCell ref="A19:B19"/>
    <mergeCell ref="A20:A26"/>
    <mergeCell ref="A27:B27"/>
    <mergeCell ref="A28:B28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Bovino</vt:lpstr>
      <vt:lpstr>Ovino-caprino</vt:lpstr>
      <vt:lpstr>Porcino</vt:lpstr>
      <vt:lpstr>Conejos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dc:description/>
  <cp:lastModifiedBy>Administrador</cp:lastModifiedBy>
  <cp:revision>0</cp:revision>
  <dcterms:created xsi:type="dcterms:W3CDTF">2020-01-23T09:49:34Z</dcterms:created>
  <dcterms:modified xsi:type="dcterms:W3CDTF">2022-04-04T11:00:18Z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