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mtsalafranca\Desktop\"/>
    </mc:Choice>
  </mc:AlternateContent>
  <bookViews>
    <workbookView xWindow="0" yWindow="0" windowWidth="28800" windowHeight="12450"/>
  </bookViews>
  <sheets>
    <sheet name="Previsión Contratos 2024" sheetId="1" r:id="rId1"/>
    <sheet name="Previsión Reservados 2024" sheetId="5" r:id="rId2"/>
    <sheet name="Hoja1" sheetId="6" r:id="rId3"/>
  </sheets>
  <externalReferences>
    <externalReference r:id="rId4"/>
    <externalReference r:id="rId5"/>
    <externalReference r:id="rId6"/>
    <externalReference r:id="rId7"/>
  </externalReferences>
  <definedNames>
    <definedName name="_xlnm._FilterDatabase" localSheetId="2" hidden="1">Hoja1!$A$2:$A$95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33" i="1" l="1"/>
  <c r="K29" i="1" l="1"/>
  <c r="M29" i="1" s="1"/>
  <c r="K28" i="1"/>
  <c r="M28" i="1" s="1"/>
  <c r="K27" i="1"/>
  <c r="M27" i="1" s="1"/>
  <c r="K26" i="1"/>
  <c r="M26" i="1" s="1"/>
  <c r="K25" i="1"/>
  <c r="M25" i="1" s="1"/>
  <c r="K24" i="1"/>
  <c r="M24" i="1" s="1"/>
  <c r="K23" i="1"/>
  <c r="M23" i="1" s="1"/>
  <c r="K9" i="1" l="1"/>
  <c r="M9" i="1" s="1"/>
  <c r="K8" i="1"/>
  <c r="M8" i="1" s="1"/>
  <c r="K7" i="1"/>
  <c r="M7" i="1" s="1"/>
  <c r="K6" i="1"/>
  <c r="M6" i="1" s="1"/>
  <c r="K5" i="1"/>
  <c r="M5" i="1" s="1"/>
  <c r="K4" i="1"/>
  <c r="M4" i="1" s="1"/>
</calcChain>
</file>

<file path=xl/sharedStrings.xml><?xml version="1.0" encoding="utf-8"?>
<sst xmlns="http://schemas.openxmlformats.org/spreadsheetml/2006/main" count="629" uniqueCount="240">
  <si>
    <t>ÓRGANO DE CONTRATACIÓN</t>
  </si>
  <si>
    <t>OBJETO DEL CONTRATO</t>
  </si>
  <si>
    <t>TIPO CONTRACTUAL</t>
  </si>
  <si>
    <t>PROCEDIMIENTO DE ADJUDICACIÓN PREVISTO</t>
  </si>
  <si>
    <t>FECHA ESTIMADA DE INICIO DE EJECUCIÓN</t>
  </si>
  <si>
    <t>PLAZO DE EJECUCIÓN PREVISTO</t>
  </si>
  <si>
    <t xml:space="preserve">FINANCIACIÓN CON FONDOS NEXT GENERATION </t>
  </si>
  <si>
    <t>IMPORTE DE LICITACIÓN IVA INCLUIDO</t>
  </si>
  <si>
    <t>IMPORTE DE LICITACIÓN IVA EXCLUIDO</t>
  </si>
  <si>
    <t>VALOR ESTIMADO DEL CONTRATO</t>
  </si>
  <si>
    <t>SI/NO</t>
  </si>
  <si>
    <t>Justificación</t>
  </si>
  <si>
    <t>IMPORTE RESERVADO EN ANUALIDAD 2024 (IVA EXCLUIDO)</t>
  </si>
  <si>
    <t>PREVISIÓN DE CONTRATACIÓN PARA EL AÑO 2024</t>
  </si>
  <si>
    <t>FECHA ESTIMADA DEL ANUNCIO DE LICITACIÓN</t>
  </si>
  <si>
    <t>OBJETIVOS ESTRATÉGICOS INCORPORADOS</t>
  </si>
  <si>
    <t>TIPO DE ADJUDICATARIO (seleccionar)</t>
  </si>
  <si>
    <t>UNIDAD DESTINATARIA</t>
  </si>
  <si>
    <t>IMPORTE RESERVADO EN ANUALIDAD 2025 (IVA EXCLUIDO)</t>
  </si>
  <si>
    <t>¿Es un contrato RESERVADO a un Centro Especial de Empleo o una Empresa de Inserción Social?</t>
  </si>
  <si>
    <t>¿Considera el contrato apropiado a la estructura de una PYME o un profesional AUTÓNOMO?</t>
  </si>
  <si>
    <t>PREVISIÓN DE RESERVAS SOCIALES DE CONTRATOS PARA EL AÑO 2024</t>
  </si>
  <si>
    <t>ANUALIDAD 2024 (IVA excluido)</t>
  </si>
  <si>
    <t>ANUALIDAD 2025 (IVA excluido)</t>
  </si>
  <si>
    <t>ANUALIDAD 2026 (IVA excluido)</t>
  </si>
  <si>
    <t>ESTADO TRAMITACIÓN EXPTE.</t>
  </si>
  <si>
    <t>AECT Pirineos Pyrénées</t>
  </si>
  <si>
    <t>Agencia de Calidad y Prospectiva Universitaria de Aragón (ACPUA)</t>
  </si>
  <si>
    <t>Aragón Exterior, S.A.U. (AREX)</t>
  </si>
  <si>
    <t>Aragón Plataforma Logística, S.A.U. (APL)</t>
  </si>
  <si>
    <t>Aragonesa de Gestión de Residuos,S.A. (ARAGERSA)</t>
  </si>
  <si>
    <t>Aragonesa de Servicios Telemáticos (AST)</t>
  </si>
  <si>
    <t>Banco de Sangre y Tejidos de Aragón (BSTA)</t>
  </si>
  <si>
    <t>Centro de Investigación y Tecnología Agroalimentaria de Aragón (CITA)</t>
  </si>
  <si>
    <t>Centro Europeo Empresas e Innovación de Aragón, S.A. (CEEI)</t>
  </si>
  <si>
    <t>Ciudad del Motor de Aragón, S.A. (CIMASA)</t>
  </si>
  <si>
    <t>Consejo Aragonés de las Personas Mayores (COAPEMA)</t>
  </si>
  <si>
    <t>Consejo Consultivo de Aragón</t>
  </si>
  <si>
    <t>Consejo Económico y Social de Aragón</t>
  </si>
  <si>
    <t>Consorcio Comunidad de Trabajo de los Pirineos</t>
  </si>
  <si>
    <t>Consorcio de Transportes del Área de Zaragoza (CTAZ)</t>
  </si>
  <si>
    <t>Consorcio del Aeródromo/Aeropuerto de Teruel</t>
  </si>
  <si>
    <t>Consorcio para la Gestión de Residuos Urbanos Agrupación Número 1 Huesca</t>
  </si>
  <si>
    <t>Consorcio Patrimonio Ibérico de Aragón</t>
  </si>
  <si>
    <t>Consorcio Reserva de la Biosfera-Viñamala</t>
  </si>
  <si>
    <t>Consorcio Urbanistico Canfranc 2000</t>
  </si>
  <si>
    <t>Corporación Aragonesa de Radio y Televisón (CARTV)</t>
  </si>
  <si>
    <t>Corporación Empresarial Pública de Aragón, S.L.U. (CEPA)</t>
  </si>
  <si>
    <t>Departamento de Hacienda y Administración Pública</t>
  </si>
  <si>
    <t>Departamento de Sanidad</t>
  </si>
  <si>
    <t>Expo Zaragoza Empresarial, S.A.</t>
  </si>
  <si>
    <t>Feria de Zaragoza</t>
  </si>
  <si>
    <t>Fund Agencia Aragonesa para la Investig y el Desarrollo (ARAID)</t>
  </si>
  <si>
    <t>Fundación Andrea Prader</t>
  </si>
  <si>
    <t>Fundación Aragón Emprende</t>
  </si>
  <si>
    <t>Fundación Aragonesa CIRCA XX Pilar Citoler</t>
  </si>
  <si>
    <t>Fundación Beulas</t>
  </si>
  <si>
    <t>Fundación Centro Astronómico Aragonés Espacio 0,42</t>
  </si>
  <si>
    <t>Fundación Centro de Ciencias de Benasque Pedro Pascual</t>
  </si>
  <si>
    <t>Fundación Centro de Estudios de Física del Cosmos de Aragón (CEFCA)</t>
  </si>
  <si>
    <t>Fundación Conjunto Paleontológico de Teruel (DINÓPOLIS)</t>
  </si>
  <si>
    <t>Fundación de Desarrollo de la Comarca del Campo de Daroca</t>
  </si>
  <si>
    <t xml:space="preserve">Fundación de Innovación y Transferencia Agroalimentaria de Aragón (FITA) </t>
  </si>
  <si>
    <t>Fundación Goya en Aragón</t>
  </si>
  <si>
    <t>Fundación Instituto de Investigación Sanitaria de Aragón (IIS Aragón)</t>
  </si>
  <si>
    <t>Fundación Montañana Medieval</t>
  </si>
  <si>
    <t>Fundación Moto Engineering Foundation</t>
  </si>
  <si>
    <t>Fundación Santa María de Albarracín</t>
  </si>
  <si>
    <t>Fundación Tarazona Monumental</t>
  </si>
  <si>
    <t>Fundación Torralba-Fortún</t>
  </si>
  <si>
    <t>Fundación Transpirenaica-Travesía Central del Pirineo</t>
  </si>
  <si>
    <t>Fundación Universitaria Antonio Gargallo</t>
  </si>
  <si>
    <t>Fundación Zaragoza Logistics Center (ZLC)</t>
  </si>
  <si>
    <t>Gestión de residuos Huesca SAU (GRHUSA)</t>
  </si>
  <si>
    <t>Inmuebles GTF, S.L.</t>
  </si>
  <si>
    <t>Institución Ferial de Calamocha</t>
  </si>
  <si>
    <t>Instituto Aragonés de Ciencias de la Salud (IACS)</t>
  </si>
  <si>
    <t>Instituto Aragonés de Empleo (INAEM)</t>
  </si>
  <si>
    <t>Instituto Aragonés de Fomento (IAF)</t>
  </si>
  <si>
    <t>Instituto Aragonés de Gestión Ambiental (INAGA)</t>
  </si>
  <si>
    <t>Instituto Aragonés de Juventud (IAJ)</t>
  </si>
  <si>
    <t>Instituto Aragonés de la Mujer (IAM)</t>
  </si>
  <si>
    <t>Instituto Aragonés de Servicios Sociales (IASS)</t>
  </si>
  <si>
    <t>Instituto Aragonés del Agua (IAA)</t>
  </si>
  <si>
    <t>Instituto Tecnológico de Aragón (ITA)</t>
  </si>
  <si>
    <t>Parque Tecnológico del Motor de Aragón, S.A.-Technopark Motorland</t>
  </si>
  <si>
    <t>Parque Tecnológico WALQA, S.A.</t>
  </si>
  <si>
    <t>PLAZA Desarrollos Logísticos, S.L. (PDL)</t>
  </si>
  <si>
    <t>Presidencia del Gobierno de Aragón</t>
  </si>
  <si>
    <t>Promoción de Actividades Aeroportuarias, S.L.U (PAA)</t>
  </si>
  <si>
    <t>Radio Autonómica de Aragón, S.A. (RAA)</t>
  </si>
  <si>
    <t>Servicio Aragonés de Salud (SALUD) - 061</t>
  </si>
  <si>
    <t>Servicio Aragonés de Salud (SALUD) - CGIPC</t>
  </si>
  <si>
    <t>Servicio Aragonés de Salud (SALUD) - Sector Alcañiz</t>
  </si>
  <si>
    <t>Servicio Aragonés de Salud (SALUD) - Sector Barbastro</t>
  </si>
  <si>
    <t>Servicio Aragonés de Salud (SALUD) - Sector Calatayud</t>
  </si>
  <si>
    <t>Servicio Aragonés de Salud (SALUD) - Sector Huesca</t>
  </si>
  <si>
    <t>Servicio Aragonés de Salud (SALUD) - Sector Teruel</t>
  </si>
  <si>
    <t>Servicio Aragonés de Salud (SALUD) - Sector Zaragoza I</t>
  </si>
  <si>
    <t>Servicio Aragonés de Salud (SALUD) - Sector Zaragoza II</t>
  </si>
  <si>
    <t>Servicio Aragonés de Salud (SALUD) - Sector Zaragoza III</t>
  </si>
  <si>
    <t>Servicio Aragonés de Salud (SALUD) - Servicios Centrales</t>
  </si>
  <si>
    <t>Sociedad Aragonesa de Gestión Agroambiental (SARGA)</t>
  </si>
  <si>
    <t>Sociedad de Promoción y Gestión del Turismo Aragonés, S.L. (TURISMO)</t>
  </si>
  <si>
    <t>Sociedad para el Desarrollo de Calamocha, S.A. (SODECASA)</t>
  </si>
  <si>
    <t>Sociedad para el Desarrollo Industrial de Aragón, S.A. (SODIAR)</t>
  </si>
  <si>
    <t>Sociedad para la Promoción y el Desarrollo Empresarial de Teruel</t>
  </si>
  <si>
    <t>Suelo y Vivienda de Aragón, S.L.U. (SVA)</t>
  </si>
  <si>
    <t>Televisión Autonómica de Aragón, S.A. (TVA)</t>
  </si>
  <si>
    <t>Departamento de Agricultura, Ganadería y Alimentación</t>
  </si>
  <si>
    <t>Departamento de Presidencia, Interior y Cultura</t>
  </si>
  <si>
    <t xml:space="preserve">Departamento de Fomento, Vivienda, Movilidad y Logística </t>
  </si>
  <si>
    <t>Departamento de Economía, Empleo e Industria</t>
  </si>
  <si>
    <t>Departamento de Educación, Ciencia y Universidades</t>
  </si>
  <si>
    <t>Departamento de Bienestar Social y Familia</t>
  </si>
  <si>
    <t xml:space="preserve">Departamento de Desarrollo Territorial, Despoblación y Justicia </t>
  </si>
  <si>
    <t>Departamento de Medio Ambiente y Turismo</t>
  </si>
  <si>
    <t>Administrativo especial</t>
  </si>
  <si>
    <t>Concesión de servicios</t>
  </si>
  <si>
    <t>Concesión de obras</t>
  </si>
  <si>
    <t>Mixto</t>
  </si>
  <si>
    <t>Obras</t>
  </si>
  <si>
    <t>Patrimonial</t>
  </si>
  <si>
    <t>Privado</t>
  </si>
  <si>
    <t>Servicios</t>
  </si>
  <si>
    <t>Suministros</t>
  </si>
  <si>
    <t>Sectores excluidos</t>
  </si>
  <si>
    <t>IMPORTE DE ADJUDICACIÓN (IVA excluido)</t>
  </si>
  <si>
    <t>IMPORTE DE LICITACIÓN (IVA excluido)</t>
  </si>
  <si>
    <t>OTROS</t>
  </si>
  <si>
    <t>PARTICIPACIÓN DE PYME's</t>
  </si>
  <si>
    <t>CARÁCTER  MEDIOAMBIENTAL</t>
  </si>
  <si>
    <t>DE INNOVACIÓN</t>
  </si>
  <si>
    <t>MEDIDAS SOCIALES</t>
  </si>
  <si>
    <t>DIVISIÓN EN LOTES (SI/NO)</t>
  </si>
  <si>
    <t>SUJETO A REGULACIÓN ARMONIZADA (SI/NO)</t>
  </si>
  <si>
    <t>CONTRATO PLURIANUAL (SI/NO)</t>
  </si>
  <si>
    <t>CONTRATO HOMOLOGADO LIMPIEZA ARCHIVO HISTÓRICO PROVINCIAL DE ZARAGOZA</t>
  </si>
  <si>
    <t>NO</t>
  </si>
  <si>
    <t>SI</t>
  </si>
  <si>
    <t>CONTRATO DERIVADO DE ACUERDO MARCO</t>
  </si>
  <si>
    <t>26 MESES</t>
  </si>
  <si>
    <t>DIRECCIÓN GENERAL DE CULTURA</t>
  </si>
  <si>
    <t>contrato de servicio de limpieza</t>
  </si>
  <si>
    <t>CONTRATO HOMOLOGADO LIMPIEZA BIBLIOTECA DE ARAGÓN</t>
  </si>
  <si>
    <t>12 MESES</t>
  </si>
  <si>
    <t>CONTRATO HOMOLOGADO LIMPIEZA BIBLIOTECA DE HUESCA</t>
  </si>
  <si>
    <t>CONTRATO HOMOLOGADO DE VIGILANCIA DE LA BIBLIOTECA DE ARAGON</t>
  </si>
  <si>
    <t>8 MESES</t>
  </si>
  <si>
    <t>CONTRATO HOMOLOGADO DE VIGILANCIA DE LA BIBLIOTECA DE HUESCA</t>
  </si>
  <si>
    <t xml:space="preserve">12 MESES </t>
  </si>
  <si>
    <t>CONTRATO HOMOLOGADO DE VIGILANCIA DE LA BIBLIOTECA DE TERUEL</t>
  </si>
  <si>
    <t>6 MESES</t>
  </si>
  <si>
    <t>GESTIÓN CENTRO ARAGONÉS DEL DEPORTE</t>
  </si>
  <si>
    <t>Fomento de la práctica deportiva.</t>
  </si>
  <si>
    <t>ABIERTO</t>
  </si>
  <si>
    <t>21 MESES</t>
  </si>
  <si>
    <t xml:space="preserve">DIRECCIÓN GENERAL DE DEPORTE </t>
  </si>
  <si>
    <t xml:space="preserve">IMPORTE DE LICITACIÓN </t>
  </si>
  <si>
    <t xml:space="preserve">ALQUILER DESFIBRILADOR CENTRO ARAGONÉS DEL DEPORTE </t>
  </si>
  <si>
    <t>ACUERDO MARCO</t>
  </si>
  <si>
    <t>22 MESES</t>
  </si>
  <si>
    <t>ELECTRICIDAD CENTRO ARAGONÉS DEL DEPORTE</t>
  </si>
  <si>
    <t>NATURALEZA DE LA PRESTACIÓN DEL CONTRATO</t>
  </si>
  <si>
    <t>REDACCIÓN DEL PROYECTO PARA LA SUSTITUCIÓN DEL PAVIMENTO DE LA PISTA DE ATLETISMO DEL ESTADIO "CORONA DE ARAGÓN"</t>
  </si>
  <si>
    <t xml:space="preserve">ABIERTO SIMPLIFICADO ABREVIADO </t>
  </si>
  <si>
    <t>2 MESES</t>
  </si>
  <si>
    <t xml:space="preserve">Tanto el importe de la licitación como la naturaleza del servicio a contratar hacen adecuado que el adjudicatario sea una PYME o un autónomo, ya que la prestación se fundamenta en trabajos de arquitectura </t>
  </si>
  <si>
    <t>CONTRATO JARDINERÍA CENTRO ARAGONÉS DEL DEPORTE</t>
  </si>
  <si>
    <t>Inserción laboral</t>
  </si>
  <si>
    <t>Tanto el importe de la licitación como la naturaleza del servicio a contratar hacen adecuado que el adjudicatario sea una PYME</t>
  </si>
  <si>
    <t xml:space="preserve">SI </t>
  </si>
  <si>
    <t>Centro Especial de Empleo</t>
  </si>
  <si>
    <t>MEJORA DE LA INSTALACIÓN ELÉCTRICA EN BAJA TENSIÓN DE LA ESCUELA
ESPAÑOLA DE ALTA MONTAÑA EN BENASQUE (HUESCA)</t>
  </si>
  <si>
    <t>Mejora de la eficiencia energética.</t>
  </si>
  <si>
    <t>2 meses y medio</t>
  </si>
  <si>
    <t xml:space="preserve">El improte de licitación hace que pueda ser apropiado para una PYME. Además, la prestación objeto del contrato, que es la mejora del sistema de electricidad hace que pueda realizarse por alguna PYME de la zona </t>
  </si>
  <si>
    <t>MEJORA DE LA INSTALACIÓN DE LA CALEFACCIÓN DE LA ESCUELA
ESPAÑOLA DE ALTA MONTAÑA DE BENASQUE (HUESCA)</t>
  </si>
  <si>
    <t xml:space="preserve">NO </t>
  </si>
  <si>
    <t>3 meses</t>
  </si>
  <si>
    <t xml:space="preserve">El improte de licitación hace que pueda ser apropiado para una PYME. Además, la naturaleza de la prestación objeto del contrato, que es la mejora del sistema de calefacción, lo que hace que pueda realizarse por alguna PYME de la zona </t>
  </si>
  <si>
    <t>REDACCIÓN DEL PROYECTO DE LA OBRA DE SUSTITUCIÓN DE LA
ENVOLVENTE E INSTALACIÓN INTERIOR DE ESCALADA DEL EDIFICIO DEL
ROCÓDROMO DE LA ESCUELA DE ALTA MONTAÑA DE BENASQUE (HUESCA).</t>
  </si>
  <si>
    <t>SUSTITUCIÓN DE LA ENVOLVENTE E INSTALACIÓN INTERIOR DE ESCALADA DEL EDIFICIO DEL ROCÓDROMO DE LA ESCUELA DE ALTA MONTAÑA DE BENASQUE (HUESCA)</t>
  </si>
  <si>
    <t>10 meses</t>
  </si>
  <si>
    <t xml:space="preserve">La cuantía del contrato hace que no sea adecuado para PYMES ni para autónomos </t>
  </si>
  <si>
    <t>SUSTITUCIÓN DEL PAVIMENTO DE LA PISTA DE ATLETISMO DEL ESTADIO "CORONA DE ARAGÓN"</t>
  </si>
  <si>
    <t>2 meses</t>
  </si>
  <si>
    <t>ARRENDAMIENTO DE LAS INSTALACIONES DEL CENTRO DE MEDICINA DEL DEPORTE</t>
  </si>
  <si>
    <t>5 años</t>
  </si>
  <si>
    <t>SUMINISTRO EQUIPACIONES DEPORTIVAS ESCOLARES PARTICIPANTES EN LOS CAMPEONATOS ESPAÑA EN EDAD ESCOLAR CONVOCADOS POR EL CSD</t>
  </si>
  <si>
    <t>4 años</t>
  </si>
  <si>
    <t>Existen en el mercado PYMES cuyo objeto social y volumen de negocios les permite presentarse a dicha licitación.</t>
  </si>
  <si>
    <t>SEGURO DE ACCIDENTES DE LOS PARTICIPANTES EN LOS JUEGOS DEPORTIVOS EN EDAD ESCOLAR DE ARAGÓN Y EN LOS CAMPEONATOS DE ESPAÑA ESCOLARES CONVOCADOS POR EL CSD</t>
  </si>
  <si>
    <t>Construcción del Centro Integrado de Gestión de Emergencias de Aragón (CIGEAR)</t>
  </si>
  <si>
    <t>último trimestre 2024</t>
  </si>
  <si>
    <t>24 meses</t>
  </si>
  <si>
    <t>DIRECCIÓN GENERAL DE INTERIOR Y EMERGENCIAS</t>
  </si>
  <si>
    <t>Asistencia Técnica para la dirección de obra y coordinación de seguridad y salud de la obra de construcción de CIGEAR</t>
  </si>
  <si>
    <t xml:space="preserve">ABIERTO </t>
  </si>
  <si>
    <t>Construcción de plataforma 24h en la base de Emergencias de Villanueva de Gállego</t>
  </si>
  <si>
    <t>SIMPLIFICADO</t>
  </si>
  <si>
    <t>Servicio de Explotación operativa del Centro de Emergencias 112 SOS ARAGON
y del Centro de Urgencias y Emergencias Sanitarias 061 ARAGON y su servicio de atención a los
teléfonos 112 y 061</t>
  </si>
  <si>
    <t>2 años, con posibilidad de 2 años de prórroga</t>
  </si>
  <si>
    <t>Desarrollo de aplicación informática para seguimiento de alertas y gestión de emergencias en el Centro de Emergencias 112 Aragón.</t>
  </si>
  <si>
    <t>Asistencia tecnica para análisis, evaluación y control de riesgos en accidentes relacionados sustancias peligrosas</t>
  </si>
  <si>
    <t>3 años</t>
  </si>
  <si>
    <t>Sistema de gestión operativa y de recursos policiales</t>
  </si>
  <si>
    <t>NEGOCIADO SIN PUBLICIDAD</t>
  </si>
  <si>
    <t>2 años</t>
  </si>
  <si>
    <t>Restauración de la portada sur de la iglesia de Santa María la Mayor en Uncastillo (Zaragoza)</t>
  </si>
  <si>
    <t>Contrato con condición especial de ejecución de carácter medioambiental (art.202 LCSP)</t>
  </si>
  <si>
    <t>No</t>
  </si>
  <si>
    <t>Abierto con varios criterios de adjudicación</t>
  </si>
  <si>
    <t>6 meses</t>
  </si>
  <si>
    <t>DG Patrimonio Cultural</t>
  </si>
  <si>
    <t>Sí</t>
  </si>
  <si>
    <t>Los medios personales y materiales  requeridos para la ejecución de este contrato son asumibles por una PYME.</t>
  </si>
  <si>
    <t>Restauración de los revestimientos murales del muro del Hejal de la antigua sinagoga de Híjar (Teruel)</t>
  </si>
  <si>
    <t>4 meses</t>
  </si>
  <si>
    <t>Restauración de la decoración mural de la cabecera de la Iglesia de Santiago el Mayor de Montalbán  (Teruel)</t>
  </si>
  <si>
    <t>Pediente concesión subvención directa del Ministerio de Cultura</t>
  </si>
  <si>
    <t>15 meses</t>
  </si>
  <si>
    <t xml:space="preserve">No </t>
  </si>
  <si>
    <t>SÍ</t>
  </si>
  <si>
    <t>OBRAS DE RECALCE DE CIMENTACIÓN Y CONSOLIDACIÓN ESTRUCTURAL EN EL ÁMBITO SUR EN EL MONASTERIO DE SAN VICTORIÁN EN EL PUEYO DE ARAGUÁS</t>
  </si>
  <si>
    <t>Los medios personales y materiales  requeridos para la ejecución de este contrato no son asumibles por una PYME.</t>
  </si>
  <si>
    <t>SUPRESION HUMEDADES COLEGIATA DE SANTA MARIA DE DAROCA</t>
  </si>
  <si>
    <t>PROYECTO DE OBRAS DE RESTAURACIÓN Y ADAPTACIÓN DEL ANTIGUO LOCUTORIO EN LA CARTUJA DE AULA DEI</t>
  </si>
  <si>
    <t>PROYECTO DE RESTAURACIÓN Y PUESTA EN VALOR DEL PALACIO DE LOS BARONES DE VALDEOLIVOS EN FONZ (HUESCA)</t>
  </si>
  <si>
    <t>si</t>
  </si>
  <si>
    <t>Pediente concesión subvención</t>
  </si>
  <si>
    <t>14 meses</t>
  </si>
  <si>
    <t>RESTAURACIÓN Y PUESTA EN VALOR DEL YACIMIENTO ARQUEOLÓGICO “CÍRCULO CATÓLICO” EN HUESCA.</t>
  </si>
  <si>
    <t>RESTAURACIÓN Y ACONDICONAMIENTO DEL PALACIO DE LOS CONDES DE ARGUILLO EN MORATA DE JALÓN (ZARAGOZA)</t>
  </si>
  <si>
    <t>12 meses</t>
  </si>
  <si>
    <t>MUSEALIZACION EN LAS NAVES DORMITORIO DEL MONANSTERIO DE SIJENA</t>
  </si>
  <si>
    <t>7 meses</t>
  </si>
  <si>
    <t xml:space="preserve">5 FASE DE EJECUCION YACIMIENTO LA MALENA </t>
  </si>
  <si>
    <t>Empresa de Inserción</t>
  </si>
  <si>
    <t>En preparación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</si>
</sst>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8" formatCode="#,##0.00\ &quot;€&quot;;[Red]\-#,##0.00\ &quot;€&quot;"/>
    <numFmt numFmtId="44" formatCode="_-* #,##0.00\ &quot;€&quot;_-;\-* #,##0.00\ &quot;€&quot;_-;_-* &quot;-&quot;??\ &quot;€&quot;_-;_-@_-"/>
    <numFmt numFmtId="164" formatCode="#,##0.00\ &quot;€&quot;"/>
  </numFmts>
  <fonts count="12" x14ac:knownFonts="1">
    <font>
      <sz val="11"/>
      <color theme="1"/>
      <name val="Calibri"/>
      <family val="2"/>
      <scheme val="minor"/>
    </font>
    <font>
      <b/>
      <sz val="11"/>
      <color theme="1"/>
      <name val="Calibri"/>
      <family val="2"/>
      <scheme val="minor"/>
    </font>
    <font>
      <b/>
      <i/>
      <sz val="11"/>
      <color theme="1"/>
      <name val="Calibri"/>
      <family val="2"/>
      <scheme val="minor"/>
    </font>
    <font>
      <b/>
      <sz val="14"/>
      <color theme="1"/>
      <name val="Calibri"/>
      <family val="2"/>
      <scheme val="minor"/>
    </font>
    <font>
      <sz val="8"/>
      <color indexed="8"/>
      <name val="Calibri"/>
      <family val="2"/>
      <scheme val="minor"/>
    </font>
    <font>
      <b/>
      <sz val="8"/>
      <name val="Calibri"/>
      <family val="2"/>
      <scheme val="minor"/>
    </font>
    <font>
      <b/>
      <sz val="8"/>
      <color indexed="8"/>
      <name val="Calibri"/>
      <family val="2"/>
      <scheme val="minor"/>
    </font>
    <font>
      <sz val="8"/>
      <name val="Calibri"/>
      <family val="2"/>
      <scheme val="minor"/>
    </font>
    <font>
      <b/>
      <u/>
      <sz val="14"/>
      <color theme="1"/>
      <name val="Calibri"/>
      <family val="2"/>
      <scheme val="minor"/>
    </font>
    <font>
      <sz val="11"/>
      <color theme="1"/>
      <name val="Calibri"/>
      <family val="2"/>
      <scheme val="minor"/>
    </font>
    <font>
      <sz val="10"/>
      <color theme="1"/>
      <name val="Calibri"/>
      <family val="2"/>
      <scheme val="minor"/>
    </font>
    <font>
      <sz val="10"/>
      <name val="Calibri"/>
      <family val="2"/>
      <scheme val="minor"/>
    </font>
  </fonts>
  <fills count="12">
    <fill>
      <patternFill patternType="none"/>
    </fill>
    <fill>
      <patternFill patternType="gray125"/>
    </fill>
    <fill>
      <patternFill patternType="solid">
        <fgColor theme="7" tint="0.79998168889431442"/>
        <bgColor indexed="64"/>
      </patternFill>
    </fill>
    <fill>
      <patternFill patternType="solid">
        <fgColor theme="3" tint="0.79998168889431442"/>
        <bgColor indexed="64"/>
      </patternFill>
    </fill>
    <fill>
      <patternFill patternType="solid">
        <fgColor rgb="FFFFFF99"/>
        <bgColor indexed="64"/>
      </patternFill>
    </fill>
    <fill>
      <patternFill patternType="solid">
        <fgColor indexed="47"/>
        <bgColor indexed="64"/>
      </patternFill>
    </fill>
    <fill>
      <patternFill patternType="solid">
        <fgColor theme="8" tint="0.59999389629810485"/>
        <bgColor indexed="64"/>
      </patternFill>
    </fill>
    <fill>
      <patternFill patternType="solid">
        <fgColor rgb="FFFFCC99"/>
        <bgColor indexed="64"/>
      </patternFill>
    </fill>
    <fill>
      <patternFill patternType="solid">
        <fgColor theme="2" tint="-9.9978637043366805E-2"/>
        <bgColor indexed="64"/>
      </patternFill>
    </fill>
    <fill>
      <patternFill patternType="solid">
        <fgColor rgb="FFDDD9C4"/>
        <bgColor indexed="64"/>
      </patternFill>
    </fill>
    <fill>
      <patternFill patternType="solid">
        <fgColor rgb="FFCCFFCC"/>
        <bgColor indexed="64"/>
      </patternFill>
    </fill>
    <fill>
      <patternFill patternType="solid">
        <fgColor theme="0"/>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s>
  <cellStyleXfs count="2">
    <xf numFmtId="0" fontId="0" fillId="0" borderId="0"/>
    <xf numFmtId="44" fontId="9" fillId="0" borderId="0" applyFont="0" applyFill="0" applyBorder="0" applyAlignment="0" applyProtection="0"/>
  </cellStyleXfs>
  <cellXfs count="135">
    <xf numFmtId="0" fontId="0" fillId="0" borderId="0" xfId="0"/>
    <xf numFmtId="0" fontId="1" fillId="3" borderId="8" xfId="0" applyFont="1" applyFill="1" applyBorder="1" applyAlignment="1">
      <alignment horizontal="center" vertical="center" wrapText="1"/>
    </xf>
    <xf numFmtId="0" fontId="0" fillId="0" borderId="10" xfId="0" applyBorder="1"/>
    <xf numFmtId="0" fontId="0" fillId="0" borderId="1" xfId="0" applyBorder="1"/>
    <xf numFmtId="0" fontId="1" fillId="3" borderId="9" xfId="0" applyFont="1" applyFill="1" applyBorder="1" applyAlignment="1">
      <alignment horizontal="center" vertical="center" wrapText="1"/>
    </xf>
    <xf numFmtId="0" fontId="1" fillId="3" borderId="7" xfId="0" applyFont="1" applyFill="1" applyBorder="1" applyAlignment="1">
      <alignment horizontal="center" vertical="center" wrapText="1"/>
    </xf>
    <xf numFmtId="0" fontId="1" fillId="0" borderId="0" xfId="0" applyFont="1"/>
    <xf numFmtId="0" fontId="3" fillId="0" borderId="0" xfId="0" applyFont="1" applyAlignment="1">
      <alignment vertical="center"/>
    </xf>
    <xf numFmtId="0" fontId="1" fillId="3" borderId="3" xfId="0" applyFont="1" applyFill="1" applyBorder="1" applyAlignment="1">
      <alignment horizontal="center" vertical="center" wrapText="1"/>
    </xf>
    <xf numFmtId="0" fontId="1" fillId="0" borderId="0" xfId="0" applyFont="1" applyAlignment="1">
      <alignment horizontal="center" vertical="center" wrapText="1"/>
    </xf>
    <xf numFmtId="0" fontId="5" fillId="4" borderId="1" xfId="0" applyFont="1" applyFill="1" applyBorder="1" applyAlignment="1">
      <alignment horizontal="center" vertical="center"/>
    </xf>
    <xf numFmtId="0" fontId="5" fillId="5" borderId="1" xfId="0" applyFont="1" applyFill="1" applyBorder="1" applyAlignment="1">
      <alignment horizontal="center" vertical="center" wrapText="1"/>
    </xf>
    <xf numFmtId="0" fontId="5" fillId="6" borderId="1" xfId="0" applyFont="1" applyFill="1" applyBorder="1" applyAlignment="1">
      <alignment horizontal="center" vertical="center" wrapText="1"/>
    </xf>
    <xf numFmtId="0" fontId="5" fillId="5" borderId="1" xfId="0" applyFont="1" applyFill="1" applyBorder="1" applyAlignment="1">
      <alignment horizontal="center" vertical="center"/>
    </xf>
    <xf numFmtId="0" fontId="5" fillId="7" borderId="1" xfId="0" applyFont="1" applyFill="1" applyBorder="1" applyAlignment="1">
      <alignment horizontal="center" vertical="center"/>
    </xf>
    <xf numFmtId="0" fontId="6" fillId="0" borderId="1" xfId="0" applyFont="1" applyFill="1" applyBorder="1" applyAlignment="1">
      <alignment horizontal="center" vertical="center"/>
    </xf>
    <xf numFmtId="0" fontId="5" fillId="4" borderId="1" xfId="0" applyFont="1" applyFill="1" applyBorder="1" applyAlignment="1">
      <alignment horizontal="center" vertical="center" wrapText="1"/>
    </xf>
    <xf numFmtId="0" fontId="5" fillId="7"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5" fillId="8" borderId="1" xfId="0" applyFont="1" applyFill="1" applyBorder="1" applyAlignment="1">
      <alignment horizontal="center" vertical="center" wrapText="1"/>
    </xf>
    <xf numFmtId="0" fontId="5" fillId="8" borderId="1" xfId="0" applyFont="1" applyFill="1" applyBorder="1" applyAlignment="1">
      <alignment horizontal="center" vertical="center"/>
    </xf>
    <xf numFmtId="0" fontId="5" fillId="9" borderId="1" xfId="0" applyFont="1" applyFill="1" applyBorder="1" applyAlignment="1">
      <alignment horizontal="center" vertical="center" wrapText="1"/>
    </xf>
    <xf numFmtId="0" fontId="5" fillId="1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5" fillId="0" borderId="1" xfId="0" applyFont="1" applyBorder="1" applyAlignment="1">
      <alignment horizontal="center" vertical="center"/>
    </xf>
    <xf numFmtId="0" fontId="5" fillId="5" borderId="16" xfId="0" applyFont="1" applyFill="1" applyBorder="1" applyAlignment="1">
      <alignment horizontal="center" vertical="center" wrapText="1"/>
    </xf>
    <xf numFmtId="0" fontId="4" fillId="11" borderId="1" xfId="0" applyFont="1" applyFill="1" applyBorder="1" applyAlignment="1">
      <alignment horizontal="center"/>
    </xf>
    <xf numFmtId="0" fontId="7" fillId="11" borderId="1" xfId="0" applyFont="1" applyFill="1" applyBorder="1" applyAlignment="1">
      <alignment horizontal="center" vertical="center"/>
    </xf>
    <xf numFmtId="0" fontId="7" fillId="0" borderId="1" xfId="0" applyFont="1" applyBorder="1" applyAlignment="1">
      <alignment horizontal="center" vertical="center"/>
    </xf>
    <xf numFmtId="0" fontId="1" fillId="3" borderId="21" xfId="0" applyFont="1" applyFill="1" applyBorder="1" applyAlignment="1">
      <alignment horizontal="center" vertical="center" wrapText="1"/>
    </xf>
    <xf numFmtId="0" fontId="10" fillId="0" borderId="10" xfId="0" applyFont="1" applyBorder="1"/>
    <xf numFmtId="0" fontId="10" fillId="0" borderId="2" xfId="0" applyFont="1" applyBorder="1" applyAlignment="1">
      <alignment wrapText="1"/>
    </xf>
    <xf numFmtId="0" fontId="10" fillId="0" borderId="14" xfId="0" applyFont="1" applyBorder="1"/>
    <xf numFmtId="0" fontId="10" fillId="0" borderId="1" xfId="0" applyFont="1" applyBorder="1"/>
    <xf numFmtId="0" fontId="10" fillId="0" borderId="15" xfId="0" applyFont="1" applyBorder="1"/>
    <xf numFmtId="0" fontId="10" fillId="0" borderId="23" xfId="0" applyFont="1" applyBorder="1"/>
    <xf numFmtId="4" fontId="10" fillId="0" borderId="1" xfId="0" applyNumberFormat="1" applyFont="1" applyBorder="1"/>
    <xf numFmtId="14" fontId="10" fillId="0" borderId="1" xfId="0" applyNumberFormat="1" applyFont="1" applyBorder="1"/>
    <xf numFmtId="0" fontId="10" fillId="0" borderId="11" xfId="0" applyFont="1" applyBorder="1"/>
    <xf numFmtId="0" fontId="10" fillId="0" borderId="2" xfId="0" applyFont="1" applyBorder="1"/>
    <xf numFmtId="0" fontId="10" fillId="0" borderId="12" xfId="0" applyFont="1" applyBorder="1"/>
    <xf numFmtId="0" fontId="10" fillId="0" borderId="13" xfId="0" applyFont="1" applyBorder="1"/>
    <xf numFmtId="0" fontId="10" fillId="0" borderId="22" xfId="0" applyFont="1" applyBorder="1"/>
    <xf numFmtId="4" fontId="10" fillId="0" borderId="10" xfId="0" applyNumberFormat="1" applyFont="1" applyFill="1" applyBorder="1"/>
    <xf numFmtId="4" fontId="10" fillId="0" borderId="10" xfId="0" applyNumberFormat="1" applyFont="1" applyBorder="1"/>
    <xf numFmtId="14" fontId="10" fillId="0" borderId="10" xfId="0" applyNumberFormat="1" applyFont="1" applyBorder="1"/>
    <xf numFmtId="0" fontId="10" fillId="0" borderId="11" xfId="0" applyFont="1" applyBorder="1" applyAlignment="1">
      <alignment wrapText="1"/>
    </xf>
    <xf numFmtId="0" fontId="10" fillId="0" borderId="1" xfId="0" applyFont="1" applyFill="1" applyBorder="1"/>
    <xf numFmtId="16" fontId="10" fillId="0" borderId="1" xfId="0" applyNumberFormat="1" applyFont="1" applyBorder="1"/>
    <xf numFmtId="0" fontId="10" fillId="0" borderId="15" xfId="0" applyFont="1" applyBorder="1" applyAlignment="1">
      <alignment wrapText="1"/>
    </xf>
    <xf numFmtId="4" fontId="10" fillId="0" borderId="1" xfId="0" applyNumberFormat="1" applyFont="1" applyFill="1" applyBorder="1"/>
    <xf numFmtId="0" fontId="10" fillId="0" borderId="1" xfId="0" applyFont="1" applyBorder="1" applyAlignment="1">
      <alignment wrapText="1"/>
    </xf>
    <xf numFmtId="3" fontId="10" fillId="0" borderId="1" xfId="0" applyNumberFormat="1" applyFont="1" applyFill="1" applyBorder="1"/>
    <xf numFmtId="3" fontId="10" fillId="0" borderId="1" xfId="0" applyNumberFormat="1" applyFont="1" applyBorder="1"/>
    <xf numFmtId="9" fontId="10" fillId="0" borderId="2" xfId="0" applyNumberFormat="1" applyFont="1" applyBorder="1"/>
    <xf numFmtId="44" fontId="10" fillId="0" borderId="10" xfId="0" applyNumberFormat="1" applyFont="1" applyBorder="1"/>
    <xf numFmtId="44" fontId="10" fillId="0" borderId="10" xfId="1" applyFont="1" applyBorder="1"/>
    <xf numFmtId="17" fontId="10" fillId="0" borderId="10" xfId="0" applyNumberFormat="1" applyFont="1" applyBorder="1"/>
    <xf numFmtId="0" fontId="10" fillId="0" borderId="24" xfId="0" applyFont="1" applyBorder="1"/>
    <xf numFmtId="0" fontId="10" fillId="0" borderId="16" xfId="0" applyFont="1" applyBorder="1"/>
    <xf numFmtId="0" fontId="10" fillId="0" borderId="25" xfId="0" applyFont="1" applyBorder="1"/>
    <xf numFmtId="0" fontId="10" fillId="0" borderId="26" xfId="0" applyFont="1" applyBorder="1"/>
    <xf numFmtId="44" fontId="10" fillId="0" borderId="16" xfId="0" applyNumberFormat="1" applyFont="1" applyBorder="1"/>
    <xf numFmtId="44" fontId="10" fillId="0" borderId="16" xfId="1" applyFont="1" applyBorder="1"/>
    <xf numFmtId="17" fontId="10" fillId="0" borderId="16" xfId="0" applyNumberFormat="1" applyFont="1" applyBorder="1"/>
    <xf numFmtId="0" fontId="10" fillId="0" borderId="27" xfId="0" applyFont="1" applyBorder="1"/>
    <xf numFmtId="44" fontId="10" fillId="11" borderId="16" xfId="1" applyFont="1" applyFill="1" applyBorder="1"/>
    <xf numFmtId="44" fontId="10" fillId="11" borderId="1" xfId="1" applyFont="1" applyFill="1" applyBorder="1"/>
    <xf numFmtId="17" fontId="10" fillId="0" borderId="1" xfId="0" applyNumberFormat="1" applyFont="1" applyBorder="1"/>
    <xf numFmtId="0" fontId="10" fillId="0" borderId="10" xfId="0" applyFont="1" applyBorder="1" applyAlignment="1">
      <alignment wrapText="1"/>
    </xf>
    <xf numFmtId="8" fontId="10" fillId="0" borderId="10" xfId="0" applyNumberFormat="1" applyFont="1" applyBorder="1"/>
    <xf numFmtId="0" fontId="10" fillId="0" borderId="13" xfId="0" applyFont="1" applyBorder="1" applyAlignment="1">
      <alignment wrapText="1"/>
    </xf>
    <xf numFmtId="8" fontId="10" fillId="0" borderId="1" xfId="0" applyNumberFormat="1" applyFont="1" applyBorder="1"/>
    <xf numFmtId="0" fontId="11" fillId="0" borderId="1" xfId="0" applyFont="1" applyBorder="1"/>
    <xf numFmtId="17" fontId="10" fillId="0" borderId="1" xfId="0" applyNumberFormat="1" applyFont="1" applyBorder="1" applyAlignment="1">
      <alignment wrapText="1"/>
    </xf>
    <xf numFmtId="0" fontId="11" fillId="0" borderId="14" xfId="0" applyFont="1" applyBorder="1"/>
    <xf numFmtId="0" fontId="10" fillId="0" borderId="1" xfId="0" applyFont="1" applyBorder="1" applyAlignment="1">
      <alignment vertical="center"/>
    </xf>
    <xf numFmtId="0" fontId="10" fillId="0" borderId="2" xfId="0" applyFont="1" applyBorder="1" applyAlignment="1">
      <alignment vertical="center" wrapText="1"/>
    </xf>
    <xf numFmtId="0" fontId="10" fillId="0" borderId="14" xfId="0" applyFont="1" applyBorder="1" applyAlignment="1">
      <alignment vertical="center"/>
    </xf>
    <xf numFmtId="0" fontId="10" fillId="0" borderId="1" xfId="0" applyFont="1" applyBorder="1" applyAlignment="1">
      <alignment vertical="center" wrapText="1"/>
    </xf>
    <xf numFmtId="0" fontId="10" fillId="0" borderId="15" xfId="0" applyFont="1" applyBorder="1" applyAlignment="1">
      <alignment vertical="center"/>
    </xf>
    <xf numFmtId="0" fontId="10" fillId="0" borderId="23" xfId="0" applyFont="1" applyBorder="1" applyAlignment="1">
      <alignment vertical="center"/>
    </xf>
    <xf numFmtId="164" fontId="10" fillId="0" borderId="10" xfId="0" applyNumberFormat="1" applyFont="1" applyBorder="1" applyAlignment="1">
      <alignment horizontal="center" vertical="center"/>
    </xf>
    <xf numFmtId="0" fontId="10" fillId="0" borderId="10" xfId="0" applyFont="1" applyBorder="1" applyAlignment="1">
      <alignment vertical="center" wrapText="1"/>
    </xf>
    <xf numFmtId="17" fontId="10" fillId="0" borderId="1" xfId="0" applyNumberFormat="1" applyFont="1" applyBorder="1" applyAlignment="1">
      <alignment horizontal="center" vertical="center"/>
    </xf>
    <xf numFmtId="0" fontId="10" fillId="0" borderId="1" xfId="0" applyFont="1" applyBorder="1" applyAlignment="1">
      <alignment horizontal="center" vertical="center"/>
    </xf>
    <xf numFmtId="0" fontId="10" fillId="0" borderId="11" xfId="0" applyFont="1" applyBorder="1" applyAlignment="1">
      <alignment vertical="center" wrapText="1"/>
    </xf>
    <xf numFmtId="0" fontId="10" fillId="0" borderId="2" xfId="0" applyFont="1" applyBorder="1" applyAlignment="1">
      <alignment vertical="center"/>
    </xf>
    <xf numFmtId="0" fontId="10" fillId="0" borderId="13" xfId="0" applyFont="1" applyBorder="1" applyAlignment="1">
      <alignment vertical="center" wrapText="1"/>
    </xf>
    <xf numFmtId="0" fontId="10" fillId="0" borderId="1" xfId="0" applyFont="1" applyBorder="1" applyAlignment="1">
      <alignment horizontal="left" vertical="center"/>
    </xf>
    <xf numFmtId="0" fontId="10" fillId="0" borderId="2" xfId="0" applyFont="1" applyBorder="1" applyAlignment="1">
      <alignment horizontal="left" vertical="center" wrapText="1"/>
    </xf>
    <xf numFmtId="0" fontId="10" fillId="0" borderId="14" xfId="0" applyFont="1" applyBorder="1" applyAlignment="1">
      <alignment horizontal="left" vertical="center"/>
    </xf>
    <xf numFmtId="0" fontId="10" fillId="0" borderId="1" xfId="0" applyFont="1" applyBorder="1" applyAlignment="1">
      <alignment horizontal="left" vertical="center" wrapText="1"/>
    </xf>
    <xf numFmtId="0" fontId="10" fillId="0" borderId="15" xfId="0" applyFont="1" applyBorder="1" applyAlignment="1">
      <alignment horizontal="left" vertical="center"/>
    </xf>
    <xf numFmtId="0" fontId="10" fillId="0" borderId="23" xfId="0" applyFont="1" applyBorder="1" applyAlignment="1">
      <alignment horizontal="left" vertical="center"/>
    </xf>
    <xf numFmtId="164" fontId="10" fillId="0" borderId="1" xfId="0" applyNumberFormat="1" applyFont="1" applyBorder="1" applyAlignment="1">
      <alignment horizontal="center" vertical="center"/>
    </xf>
    <xf numFmtId="0" fontId="10" fillId="0" borderId="10" xfId="0" applyFont="1" applyBorder="1" applyAlignment="1">
      <alignment horizontal="left" vertical="center" wrapText="1"/>
    </xf>
    <xf numFmtId="0" fontId="10" fillId="0" borderId="11" xfId="0" applyFont="1" applyBorder="1" applyAlignment="1">
      <alignment horizontal="left" vertical="center" wrapText="1"/>
    </xf>
    <xf numFmtId="0" fontId="10" fillId="0" borderId="2" xfId="0" applyFont="1" applyBorder="1" applyAlignment="1">
      <alignment horizontal="left" vertical="center"/>
    </xf>
    <xf numFmtId="0" fontId="10" fillId="0" borderId="13" xfId="0" applyFont="1" applyBorder="1" applyAlignment="1">
      <alignment horizontal="left" vertical="center" wrapText="1"/>
    </xf>
    <xf numFmtId="8" fontId="10" fillId="0" borderId="1" xfId="0" applyNumberFormat="1" applyFont="1" applyBorder="1" applyAlignment="1">
      <alignment horizontal="center" vertical="center"/>
    </xf>
    <xf numFmtId="0" fontId="10" fillId="0" borderId="0" xfId="0" applyFont="1" applyAlignment="1">
      <alignment horizontal="left" vertical="center" wrapText="1"/>
    </xf>
    <xf numFmtId="0" fontId="10" fillId="0" borderId="28" xfId="0" applyFont="1" applyBorder="1" applyAlignment="1">
      <alignment horizontal="center" vertical="center"/>
    </xf>
    <xf numFmtId="0" fontId="10" fillId="0" borderId="29" xfId="0" applyFont="1" applyBorder="1" applyAlignment="1">
      <alignment vertical="center" wrapText="1"/>
    </xf>
    <xf numFmtId="0" fontId="10" fillId="0" borderId="30" xfId="0" applyFont="1" applyBorder="1"/>
    <xf numFmtId="0" fontId="10" fillId="0" borderId="28" xfId="0" applyFont="1" applyBorder="1" applyAlignment="1">
      <alignment wrapText="1"/>
    </xf>
    <xf numFmtId="0" fontId="10" fillId="0" borderId="28" xfId="0" applyFont="1" applyBorder="1"/>
    <xf numFmtId="0" fontId="10" fillId="0" borderId="31" xfId="0" applyFont="1" applyBorder="1"/>
    <xf numFmtId="0" fontId="10" fillId="0" borderId="32" xfId="0" applyFont="1" applyBorder="1" applyAlignment="1">
      <alignment vertical="center"/>
    </xf>
    <xf numFmtId="0" fontId="10" fillId="0" borderId="28" xfId="0" applyFont="1" applyBorder="1" applyAlignment="1">
      <alignment vertical="center"/>
    </xf>
    <xf numFmtId="8" fontId="10" fillId="0" borderId="28" xfId="0" applyNumberFormat="1" applyFont="1" applyBorder="1" applyAlignment="1">
      <alignment horizontal="center" vertical="center"/>
    </xf>
    <xf numFmtId="0" fontId="10" fillId="0" borderId="33" xfId="0" applyFont="1" applyBorder="1" applyAlignment="1">
      <alignment horizontal="left" vertical="center" wrapText="1"/>
    </xf>
    <xf numFmtId="0" fontId="10" fillId="0" borderId="28" xfId="0" applyFont="1" applyBorder="1" applyAlignment="1">
      <alignment horizontal="left" vertical="center"/>
    </xf>
    <xf numFmtId="0" fontId="10" fillId="0" borderId="34" xfId="0" applyFont="1" applyBorder="1" applyAlignment="1">
      <alignment horizontal="left" vertical="center" wrapText="1"/>
    </xf>
    <xf numFmtId="0" fontId="10" fillId="0" borderId="29" xfId="0" applyFont="1" applyBorder="1" applyAlignment="1">
      <alignment horizontal="left" vertical="center"/>
    </xf>
    <xf numFmtId="0" fontId="10" fillId="0" borderId="30" xfId="0" applyFont="1" applyBorder="1" applyAlignment="1">
      <alignment horizontal="left" vertical="center"/>
    </xf>
    <xf numFmtId="0" fontId="10" fillId="0" borderId="35" xfId="0" applyFont="1" applyBorder="1" applyAlignment="1">
      <alignment horizontal="left" vertical="center" wrapText="1"/>
    </xf>
    <xf numFmtId="0" fontId="10" fillId="0" borderId="29" xfId="0" applyFont="1" applyBorder="1"/>
    <xf numFmtId="0" fontId="10" fillId="0" borderId="0" xfId="0" applyFont="1" applyBorder="1"/>
    <xf numFmtId="0" fontId="10" fillId="0" borderId="0" xfId="0" applyFont="1" applyBorder="1" applyAlignment="1">
      <alignment horizontal="left" vertical="center"/>
    </xf>
    <xf numFmtId="17" fontId="10" fillId="0" borderId="28" xfId="0" applyNumberFormat="1" applyFont="1" applyBorder="1" applyAlignment="1">
      <alignment horizontal="center" vertical="center"/>
    </xf>
    <xf numFmtId="14" fontId="10" fillId="0" borderId="1" xfId="0" applyNumberFormat="1" applyFont="1" applyBorder="1" applyAlignment="1">
      <alignment wrapText="1"/>
    </xf>
    <xf numFmtId="14" fontId="10" fillId="0" borderId="1" xfId="0" applyNumberFormat="1" applyFont="1" applyBorder="1" applyAlignment="1"/>
    <xf numFmtId="14" fontId="10" fillId="0" borderId="10" xfId="0" applyNumberFormat="1" applyFont="1" applyBorder="1" applyAlignment="1"/>
    <xf numFmtId="14" fontId="10" fillId="0" borderId="16" xfId="0" applyNumberFormat="1" applyFont="1" applyBorder="1" applyAlignment="1"/>
    <xf numFmtId="14" fontId="10" fillId="0" borderId="1" xfId="0" applyNumberFormat="1" applyFont="1" applyBorder="1" applyAlignment="1">
      <alignment horizontal="center"/>
    </xf>
    <xf numFmtId="14" fontId="10" fillId="0" borderId="28" xfId="0" applyNumberFormat="1" applyFont="1" applyBorder="1" applyAlignment="1">
      <alignment horizontal="center"/>
    </xf>
    <xf numFmtId="0" fontId="8" fillId="0" borderId="0" xfId="0" applyFont="1" applyBorder="1" applyAlignment="1">
      <alignment horizontal="center" vertical="center"/>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8" fillId="0" borderId="17" xfId="0" applyFont="1" applyBorder="1" applyAlignment="1">
      <alignment horizontal="center" vertical="center"/>
    </xf>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calcChain" Target="calcChain.xml"/><Relationship Id="rId5" Type="http://schemas.openxmlformats.org/officeDocument/2006/relationships/externalLink" Target="externalLinks/externalLink2.xml"/><Relationship Id="rId10" Type="http://schemas.openxmlformats.org/officeDocument/2006/relationships/sharedStrings" Target="sharedStrings.xml"/><Relationship Id="rId4" Type="http://schemas.openxmlformats.org/officeDocument/2006/relationships/externalLink" Target="externalLinks/externalLink1.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H:\presgtcontra\EXPEDIENTES%20CONTRATACION\EXPEDIENTES%20VIVOS\2024\PLAN%20CONTRATACI&#211;N%202024\Previsi&#243;n%20Contratos%202024%20Cultura.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presgtcontra\EXPEDIENTES%20CONTRATACION\EXPEDIENTES%20VIVOS\2024\PLAN%20CONTRATACI&#211;N%202024\Previsi&#243;n%20Contratos%202024%20Deporte.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H:\presgtcontra\EXPEDIENTES%20CONTRATACION\EXPEDIENTES%20VIVOS\2024\PLAN%20CONTRATACI&#211;N%202024\Previsi&#243;n%20Contratos%202024%20Interior%20y%20Emergencias.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H:\presgtcontra\EXPEDIENTES%20CONTRATACION\EXPEDIENTES%20VIVOS\2024\PLAN%20CONTRATACI&#211;N%202024\DGPC_Previsi&#243;n%20Co;filename%201%20=ntratos%20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visión Contratos 2024"/>
      <sheetName val="Previsión Reservados 2024"/>
      <sheetName val="Hoja1"/>
    </sheetNames>
    <sheetDataSet>
      <sheetData sheetId="0" refreshError="1"/>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visión Contratos 2024"/>
      <sheetName val="Previsión Reservados 2024"/>
      <sheetName val="Hoja1"/>
    </sheetNames>
    <sheetDataSet>
      <sheetData sheetId="0" refreshError="1"/>
      <sheetData sheetId="1" refreshError="1"/>
      <sheetData sheetId="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visión Contratos 2024"/>
      <sheetName val="Previsión Reservados 2024"/>
      <sheetName val="Hoja1"/>
    </sheetNames>
    <sheetDataSet>
      <sheetData sheetId="0" refreshError="1"/>
      <sheetData sheetId="1" refreshError="1"/>
      <sheetData sheetId="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visión Contratos 2024"/>
      <sheetName val="Previsión Reservados 2024"/>
      <sheetName val="Hoja1"/>
    </sheetNames>
    <sheetDataSet>
      <sheetData sheetId="0" refreshError="1"/>
      <sheetData sheetId="1" refreshError="1"/>
      <sheetData sheetId="2"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42"/>
  <sheetViews>
    <sheetView tabSelected="1" topLeftCell="F1" zoomScale="85" zoomScaleNormal="85" workbookViewId="0">
      <selection activeCell="B12" sqref="B12"/>
    </sheetView>
  </sheetViews>
  <sheetFormatPr baseColWidth="10" defaultRowHeight="15" x14ac:dyDescent="0.25"/>
  <cols>
    <col min="1" max="1" width="44.140625" bestFit="1" customWidth="1"/>
    <col min="2" max="2" width="44.7109375" customWidth="1"/>
    <col min="3" max="7" width="31" customWidth="1"/>
    <col min="8" max="8" width="18.7109375" bestFit="1" customWidth="1"/>
    <col min="9" max="9" width="21.7109375" bestFit="1" customWidth="1"/>
    <col min="10" max="10" width="13.5703125" customWidth="1"/>
    <col min="11" max="12" width="22.5703125" bestFit="1" customWidth="1"/>
    <col min="13" max="13" width="17" bestFit="1" customWidth="1"/>
    <col min="14" max="14" width="23.85546875" bestFit="1" customWidth="1"/>
    <col min="15" max="15" width="10.7109375" customWidth="1"/>
    <col min="16" max="16" width="16.5703125" bestFit="1" customWidth="1"/>
    <col min="17" max="18" width="19.85546875" bestFit="1" customWidth="1"/>
    <col min="19" max="19" width="45.85546875" bestFit="1" customWidth="1"/>
    <col min="20" max="20" width="26" bestFit="1" customWidth="1"/>
    <col min="21" max="21" width="12.7109375" customWidth="1"/>
    <col min="22" max="22" width="41.7109375" customWidth="1"/>
    <col min="23" max="23" width="12" customWidth="1"/>
    <col min="24" max="25" width="21.85546875" customWidth="1"/>
    <col min="26" max="26" width="15.140625" customWidth="1"/>
  </cols>
  <sheetData>
    <row r="1" spans="1:26" ht="36.75" customHeight="1" thickBot="1" x14ac:dyDescent="0.3">
      <c r="A1" s="127" t="s">
        <v>13</v>
      </c>
      <c r="B1" s="127"/>
    </row>
    <row r="2" spans="1:26" ht="34.5" customHeight="1" thickBot="1" x14ac:dyDescent="0.3">
      <c r="A2" s="7"/>
      <c r="B2" s="6"/>
      <c r="C2" s="131" t="s">
        <v>15</v>
      </c>
      <c r="D2" s="132"/>
      <c r="E2" s="132"/>
      <c r="F2" s="132"/>
      <c r="G2" s="133"/>
      <c r="H2" s="6"/>
      <c r="U2" s="128" t="s">
        <v>20</v>
      </c>
      <c r="V2" s="130"/>
      <c r="W2" s="128" t="s">
        <v>19</v>
      </c>
      <c r="X2" s="129"/>
      <c r="Y2" s="129"/>
      <c r="Z2" s="130"/>
    </row>
    <row r="3" spans="1:26" s="9" customFormat="1" ht="45" customHeight="1" thickBot="1" x14ac:dyDescent="0.3">
      <c r="A3" s="5" t="s">
        <v>0</v>
      </c>
      <c r="B3" s="8" t="s">
        <v>1</v>
      </c>
      <c r="C3" s="5" t="s">
        <v>133</v>
      </c>
      <c r="D3" s="1" t="s">
        <v>131</v>
      </c>
      <c r="E3" s="1" t="s">
        <v>132</v>
      </c>
      <c r="F3" s="1" t="s">
        <v>130</v>
      </c>
      <c r="G3" s="4" t="s">
        <v>129</v>
      </c>
      <c r="H3" s="29" t="s">
        <v>2</v>
      </c>
      <c r="I3" s="1" t="s">
        <v>135</v>
      </c>
      <c r="J3" s="1" t="s">
        <v>136</v>
      </c>
      <c r="K3" s="1" t="s">
        <v>8</v>
      </c>
      <c r="L3" s="1" t="s">
        <v>7</v>
      </c>
      <c r="M3" s="1" t="s">
        <v>9</v>
      </c>
      <c r="N3" s="1" t="s">
        <v>3</v>
      </c>
      <c r="O3" s="1" t="s">
        <v>134</v>
      </c>
      <c r="P3" s="1" t="s">
        <v>14</v>
      </c>
      <c r="Q3" s="1" t="s">
        <v>4</v>
      </c>
      <c r="R3" s="1" t="s">
        <v>5</v>
      </c>
      <c r="S3" s="8" t="s">
        <v>17</v>
      </c>
      <c r="T3" s="8" t="s">
        <v>6</v>
      </c>
      <c r="U3" s="5" t="s">
        <v>10</v>
      </c>
      <c r="V3" s="4" t="s">
        <v>11</v>
      </c>
      <c r="W3" s="5" t="s">
        <v>10</v>
      </c>
      <c r="X3" s="1" t="s">
        <v>12</v>
      </c>
      <c r="Y3" s="1" t="s">
        <v>18</v>
      </c>
      <c r="Z3" s="4" t="s">
        <v>16</v>
      </c>
    </row>
    <row r="4" spans="1:26" ht="27" thickBot="1" x14ac:dyDescent="0.3">
      <c r="A4" s="30" t="s">
        <v>110</v>
      </c>
      <c r="B4" s="31" t="s">
        <v>137</v>
      </c>
      <c r="C4" s="32"/>
      <c r="D4" s="33"/>
      <c r="E4" s="33"/>
      <c r="F4" s="33"/>
      <c r="G4" s="34"/>
      <c r="H4" s="35" t="s">
        <v>124</v>
      </c>
      <c r="I4" s="33" t="s">
        <v>138</v>
      </c>
      <c r="J4" s="33" t="s">
        <v>139</v>
      </c>
      <c r="K4" s="36">
        <f>L4/1.21</f>
        <v>80991.735537190092</v>
      </c>
      <c r="L4" s="36">
        <v>98000</v>
      </c>
      <c r="M4" s="36">
        <f>K4</f>
        <v>80991.735537190092</v>
      </c>
      <c r="N4" s="51" t="s">
        <v>140</v>
      </c>
      <c r="O4" s="33" t="s">
        <v>138</v>
      </c>
      <c r="P4" s="37">
        <v>45444</v>
      </c>
      <c r="Q4" s="122">
        <v>45580</v>
      </c>
      <c r="R4" s="33" t="s">
        <v>141</v>
      </c>
      <c r="S4" s="38" t="s">
        <v>142</v>
      </c>
      <c r="T4" s="39" t="s">
        <v>138</v>
      </c>
      <c r="U4" s="32" t="s">
        <v>139</v>
      </c>
      <c r="V4" s="34" t="s">
        <v>143</v>
      </c>
      <c r="W4" s="32" t="s">
        <v>138</v>
      </c>
      <c r="X4" s="33"/>
      <c r="Y4" s="39"/>
      <c r="Z4" s="34"/>
    </row>
    <row r="5" spans="1:26" ht="27" thickBot="1" x14ac:dyDescent="0.3">
      <c r="A5" s="30" t="s">
        <v>110</v>
      </c>
      <c r="B5" s="31" t="s">
        <v>144</v>
      </c>
      <c r="C5" s="32"/>
      <c r="D5" s="33"/>
      <c r="E5" s="33"/>
      <c r="F5" s="33"/>
      <c r="G5" s="34"/>
      <c r="H5" s="35" t="s">
        <v>124</v>
      </c>
      <c r="I5" s="33" t="s">
        <v>138</v>
      </c>
      <c r="J5" s="33" t="s">
        <v>139</v>
      </c>
      <c r="K5" s="36">
        <f t="shared" ref="K5:K9" si="0">L5/1.21</f>
        <v>165289.25619834711</v>
      </c>
      <c r="L5" s="36">
        <v>200000</v>
      </c>
      <c r="M5" s="36">
        <f>K5*2</f>
        <v>330578.51239669422</v>
      </c>
      <c r="N5" s="51" t="s">
        <v>140</v>
      </c>
      <c r="O5" s="33" t="s">
        <v>138</v>
      </c>
      <c r="P5" s="37">
        <v>45566</v>
      </c>
      <c r="Q5" s="122">
        <v>45627</v>
      </c>
      <c r="R5" s="33" t="s">
        <v>145</v>
      </c>
      <c r="S5" s="38" t="s">
        <v>142</v>
      </c>
      <c r="T5" s="39" t="s">
        <v>138</v>
      </c>
      <c r="U5" s="32"/>
      <c r="V5" s="34"/>
      <c r="W5" s="32" t="s">
        <v>138</v>
      </c>
      <c r="X5" s="33"/>
      <c r="Y5" s="39"/>
      <c r="Z5" s="34"/>
    </row>
    <row r="6" spans="1:26" ht="27" thickBot="1" x14ac:dyDescent="0.3">
      <c r="A6" s="30" t="s">
        <v>110</v>
      </c>
      <c r="B6" s="31" t="s">
        <v>146</v>
      </c>
      <c r="C6" s="32"/>
      <c r="D6" s="33"/>
      <c r="E6" s="33"/>
      <c r="F6" s="33"/>
      <c r="G6" s="34"/>
      <c r="H6" s="35" t="s">
        <v>124</v>
      </c>
      <c r="I6" s="33" t="s">
        <v>138</v>
      </c>
      <c r="J6" s="33" t="s">
        <v>139</v>
      </c>
      <c r="K6" s="36">
        <f t="shared" si="0"/>
        <v>82644.628099173555</v>
      </c>
      <c r="L6" s="36">
        <v>100000</v>
      </c>
      <c r="M6" s="36">
        <f>K6*2</f>
        <v>165289.25619834711</v>
      </c>
      <c r="N6" s="51" t="s">
        <v>140</v>
      </c>
      <c r="O6" s="33" t="s">
        <v>138</v>
      </c>
      <c r="P6" s="37">
        <v>45566</v>
      </c>
      <c r="Q6" s="122">
        <v>45627</v>
      </c>
      <c r="R6" s="33" t="s">
        <v>145</v>
      </c>
      <c r="S6" s="38" t="s">
        <v>142</v>
      </c>
      <c r="T6" s="39" t="s">
        <v>138</v>
      </c>
      <c r="U6" s="32"/>
      <c r="V6" s="34"/>
      <c r="W6" s="32" t="s">
        <v>138</v>
      </c>
      <c r="X6" s="33"/>
      <c r="Y6" s="39"/>
      <c r="Z6" s="34"/>
    </row>
    <row r="7" spans="1:26" ht="27" thickBot="1" x14ac:dyDescent="0.3">
      <c r="A7" s="30" t="s">
        <v>110</v>
      </c>
      <c r="B7" s="31" t="s">
        <v>147</v>
      </c>
      <c r="C7" s="32"/>
      <c r="D7" s="33"/>
      <c r="E7" s="33"/>
      <c r="F7" s="33"/>
      <c r="G7" s="34"/>
      <c r="H7" s="35" t="s">
        <v>124</v>
      </c>
      <c r="I7" s="33" t="s">
        <v>138</v>
      </c>
      <c r="J7" s="33" t="s">
        <v>139</v>
      </c>
      <c r="K7" s="36">
        <f t="shared" si="0"/>
        <v>66115.702479338841</v>
      </c>
      <c r="L7" s="36">
        <v>80000</v>
      </c>
      <c r="M7" s="36">
        <f>K7*2</f>
        <v>132231.40495867768</v>
      </c>
      <c r="N7" s="51" t="s">
        <v>140</v>
      </c>
      <c r="O7" s="33" t="s">
        <v>138</v>
      </c>
      <c r="P7" s="37">
        <v>45536</v>
      </c>
      <c r="Q7" s="122">
        <v>45597</v>
      </c>
      <c r="R7" s="33" t="s">
        <v>148</v>
      </c>
      <c r="S7" s="38" t="s">
        <v>142</v>
      </c>
      <c r="T7" s="39" t="s">
        <v>138</v>
      </c>
      <c r="U7" s="32"/>
      <c r="V7" s="34"/>
      <c r="W7" s="32" t="s">
        <v>138</v>
      </c>
      <c r="X7" s="33"/>
      <c r="Y7" s="39"/>
      <c r="Z7" s="34"/>
    </row>
    <row r="8" spans="1:26" ht="27" thickBot="1" x14ac:dyDescent="0.3">
      <c r="A8" s="30" t="s">
        <v>110</v>
      </c>
      <c r="B8" s="31" t="s">
        <v>149</v>
      </c>
      <c r="C8" s="32"/>
      <c r="D8" s="33"/>
      <c r="E8" s="33"/>
      <c r="F8" s="33"/>
      <c r="G8" s="34"/>
      <c r="H8" s="35" t="s">
        <v>124</v>
      </c>
      <c r="I8" s="33" t="s">
        <v>138</v>
      </c>
      <c r="J8" s="33" t="s">
        <v>139</v>
      </c>
      <c r="K8" s="36">
        <f t="shared" si="0"/>
        <v>78512.396694214884</v>
      </c>
      <c r="L8" s="36">
        <v>95000</v>
      </c>
      <c r="M8" s="36">
        <f>K8*2</f>
        <v>157024.79338842977</v>
      </c>
      <c r="N8" s="51" t="s">
        <v>140</v>
      </c>
      <c r="O8" s="33" t="s">
        <v>138</v>
      </c>
      <c r="P8" s="37">
        <v>45505</v>
      </c>
      <c r="Q8" s="122">
        <v>45566</v>
      </c>
      <c r="R8" s="33" t="s">
        <v>150</v>
      </c>
      <c r="S8" s="38" t="s">
        <v>142</v>
      </c>
      <c r="T8" s="39" t="s">
        <v>138</v>
      </c>
      <c r="U8" s="32"/>
      <c r="V8" s="34"/>
      <c r="W8" s="32" t="s">
        <v>138</v>
      </c>
      <c r="X8" s="33"/>
      <c r="Y8" s="39"/>
      <c r="Z8" s="34"/>
    </row>
    <row r="9" spans="1:26" ht="27" thickBot="1" x14ac:dyDescent="0.3">
      <c r="A9" s="30" t="s">
        <v>110</v>
      </c>
      <c r="B9" s="31" t="s">
        <v>151</v>
      </c>
      <c r="C9" s="32"/>
      <c r="D9" s="33"/>
      <c r="E9" s="33"/>
      <c r="F9" s="33"/>
      <c r="G9" s="34"/>
      <c r="H9" s="35" t="s">
        <v>124</v>
      </c>
      <c r="I9" s="33" t="s">
        <v>138</v>
      </c>
      <c r="J9" s="33" t="s">
        <v>139</v>
      </c>
      <c r="K9" s="36">
        <f t="shared" si="0"/>
        <v>41322.314049586777</v>
      </c>
      <c r="L9" s="36">
        <v>50000</v>
      </c>
      <c r="M9" s="36">
        <f>K9*2</f>
        <v>82644.628099173555</v>
      </c>
      <c r="N9" s="51" t="s">
        <v>140</v>
      </c>
      <c r="O9" s="33" t="s">
        <v>138</v>
      </c>
      <c r="P9" s="37">
        <v>45352</v>
      </c>
      <c r="Q9" s="122">
        <v>45413</v>
      </c>
      <c r="R9" s="33" t="s">
        <v>152</v>
      </c>
      <c r="S9" s="38" t="s">
        <v>142</v>
      </c>
      <c r="T9" s="39" t="s">
        <v>138</v>
      </c>
      <c r="U9" s="32"/>
      <c r="V9" s="34"/>
      <c r="W9" s="32" t="s">
        <v>138</v>
      </c>
      <c r="X9" s="33"/>
      <c r="Y9" s="39"/>
      <c r="Z9" s="34"/>
    </row>
    <row r="10" spans="1:26" ht="15.75" thickBot="1" x14ac:dyDescent="0.3">
      <c r="A10" s="30" t="s">
        <v>110</v>
      </c>
      <c r="B10" s="38" t="s">
        <v>153</v>
      </c>
      <c r="C10" s="40"/>
      <c r="D10" s="30"/>
      <c r="E10" s="30"/>
      <c r="F10" s="30"/>
      <c r="G10" s="41" t="s">
        <v>154</v>
      </c>
      <c r="H10" s="42" t="s">
        <v>124</v>
      </c>
      <c r="I10" s="30" t="s">
        <v>139</v>
      </c>
      <c r="J10" s="30" t="s">
        <v>139</v>
      </c>
      <c r="K10" s="43">
        <v>498571.82</v>
      </c>
      <c r="L10" s="43">
        <v>603271.9</v>
      </c>
      <c r="M10" s="44">
        <v>997143.64</v>
      </c>
      <c r="N10" s="30" t="s">
        <v>155</v>
      </c>
      <c r="O10" s="30" t="s">
        <v>138</v>
      </c>
      <c r="P10" s="45">
        <v>45337</v>
      </c>
      <c r="Q10" s="123">
        <v>45413</v>
      </c>
      <c r="R10" s="30" t="s">
        <v>156</v>
      </c>
      <c r="S10" s="46" t="s">
        <v>157</v>
      </c>
      <c r="T10" s="38"/>
      <c r="U10" s="40" t="s">
        <v>138</v>
      </c>
      <c r="V10" s="41" t="s">
        <v>158</v>
      </c>
      <c r="W10" s="40" t="s">
        <v>138</v>
      </c>
      <c r="X10" s="30"/>
      <c r="Y10" s="38"/>
      <c r="Z10" s="41"/>
    </row>
    <row r="11" spans="1:26" ht="27" thickBot="1" x14ac:dyDescent="0.3">
      <c r="A11" s="33" t="s">
        <v>110</v>
      </c>
      <c r="B11" s="31" t="s">
        <v>159</v>
      </c>
      <c r="C11" s="32"/>
      <c r="D11" s="33"/>
      <c r="E11" s="33"/>
      <c r="F11" s="33"/>
      <c r="G11" s="41" t="s">
        <v>154</v>
      </c>
      <c r="H11" s="35" t="s">
        <v>125</v>
      </c>
      <c r="I11" s="33" t="s">
        <v>138</v>
      </c>
      <c r="J11" s="33" t="s">
        <v>139</v>
      </c>
      <c r="K11" s="47">
        <v>574.37</v>
      </c>
      <c r="L11" s="47">
        <v>694.96</v>
      </c>
      <c r="M11" s="33">
        <v>549.02</v>
      </c>
      <c r="N11" s="33" t="s">
        <v>160</v>
      </c>
      <c r="O11" s="33" t="s">
        <v>138</v>
      </c>
      <c r="P11" s="48">
        <v>45337</v>
      </c>
      <c r="Q11" s="122">
        <v>45352</v>
      </c>
      <c r="R11" s="33" t="s">
        <v>161</v>
      </c>
      <c r="S11" s="46" t="s">
        <v>157</v>
      </c>
      <c r="T11" s="39"/>
      <c r="U11" s="32" t="s">
        <v>139</v>
      </c>
      <c r="V11" s="41" t="s">
        <v>158</v>
      </c>
      <c r="W11" s="40" t="s">
        <v>138</v>
      </c>
      <c r="X11" s="33"/>
      <c r="Y11" s="39"/>
      <c r="Z11" s="34"/>
    </row>
    <row r="12" spans="1:26" ht="15.75" thickBot="1" x14ac:dyDescent="0.3">
      <c r="A12" s="33" t="s">
        <v>110</v>
      </c>
      <c r="B12" s="39" t="s">
        <v>162</v>
      </c>
      <c r="C12" s="32"/>
      <c r="D12" s="33"/>
      <c r="E12" s="33"/>
      <c r="F12" s="33"/>
      <c r="G12" s="41" t="s">
        <v>154</v>
      </c>
      <c r="H12" s="35" t="s">
        <v>125</v>
      </c>
      <c r="I12" s="33" t="s">
        <v>138</v>
      </c>
      <c r="J12" s="33" t="s">
        <v>139</v>
      </c>
      <c r="K12" s="47">
        <v>60445.84</v>
      </c>
      <c r="L12" s="47">
        <v>73139.47</v>
      </c>
      <c r="M12" s="33">
        <v>57780.19</v>
      </c>
      <c r="N12" s="33" t="s">
        <v>160</v>
      </c>
      <c r="O12" s="33" t="s">
        <v>138</v>
      </c>
      <c r="P12" s="37">
        <v>45337</v>
      </c>
      <c r="Q12" s="122">
        <v>45352</v>
      </c>
      <c r="R12" s="33" t="s">
        <v>145</v>
      </c>
      <c r="S12" s="46" t="s">
        <v>157</v>
      </c>
      <c r="T12" s="39"/>
      <c r="U12" s="32" t="s">
        <v>138</v>
      </c>
      <c r="V12" s="49" t="s">
        <v>163</v>
      </c>
      <c r="W12" s="40" t="s">
        <v>138</v>
      </c>
      <c r="X12" s="33"/>
      <c r="Y12" s="39"/>
      <c r="Z12" s="34"/>
    </row>
    <row r="13" spans="1:26" ht="65.25" thickBot="1" x14ac:dyDescent="0.3">
      <c r="A13" s="33" t="s">
        <v>110</v>
      </c>
      <c r="B13" s="31" t="s">
        <v>164</v>
      </c>
      <c r="C13" s="32"/>
      <c r="D13" s="33"/>
      <c r="E13" s="33"/>
      <c r="F13" s="33"/>
      <c r="G13" s="41" t="s">
        <v>154</v>
      </c>
      <c r="H13" s="35" t="s">
        <v>124</v>
      </c>
      <c r="I13" s="33" t="s">
        <v>138</v>
      </c>
      <c r="J13" s="33" t="s">
        <v>139</v>
      </c>
      <c r="K13" s="50">
        <v>33057.85</v>
      </c>
      <c r="L13" s="47">
        <v>40000</v>
      </c>
      <c r="M13" s="33">
        <v>31600</v>
      </c>
      <c r="N13" s="51" t="s">
        <v>165</v>
      </c>
      <c r="O13" s="33" t="s">
        <v>138</v>
      </c>
      <c r="P13" s="37">
        <v>45352</v>
      </c>
      <c r="Q13" s="122">
        <v>45397</v>
      </c>
      <c r="R13" s="33" t="s">
        <v>166</v>
      </c>
      <c r="S13" s="46" t="s">
        <v>157</v>
      </c>
      <c r="T13" s="39"/>
      <c r="U13" s="32" t="s">
        <v>139</v>
      </c>
      <c r="V13" s="49" t="s">
        <v>167</v>
      </c>
      <c r="W13" s="32" t="s">
        <v>138</v>
      </c>
      <c r="X13" s="33"/>
      <c r="Y13" s="39"/>
      <c r="Z13" s="34"/>
    </row>
    <row r="14" spans="1:26" ht="39.75" thickBot="1" x14ac:dyDescent="0.3">
      <c r="A14" s="33" t="s">
        <v>110</v>
      </c>
      <c r="B14" s="31" t="s">
        <v>168</v>
      </c>
      <c r="C14" s="32" t="s">
        <v>169</v>
      </c>
      <c r="D14" s="33"/>
      <c r="E14" s="33"/>
      <c r="F14" s="33"/>
      <c r="G14" s="41" t="s">
        <v>154</v>
      </c>
      <c r="H14" s="35" t="s">
        <v>124</v>
      </c>
      <c r="I14" s="33" t="s">
        <v>138</v>
      </c>
      <c r="J14" s="33" t="s">
        <v>139</v>
      </c>
      <c r="K14" s="50">
        <v>20330.580000000002</v>
      </c>
      <c r="L14" s="52">
        <v>24600</v>
      </c>
      <c r="M14" s="53">
        <v>49200</v>
      </c>
      <c r="N14" s="51" t="s">
        <v>165</v>
      </c>
      <c r="O14" s="33" t="s">
        <v>138</v>
      </c>
      <c r="P14" s="37">
        <v>45413</v>
      </c>
      <c r="Q14" s="122">
        <v>45505</v>
      </c>
      <c r="R14" s="33"/>
      <c r="S14" s="46" t="s">
        <v>157</v>
      </c>
      <c r="T14" s="39"/>
      <c r="U14" s="32" t="s">
        <v>139</v>
      </c>
      <c r="V14" s="49" t="s">
        <v>170</v>
      </c>
      <c r="W14" s="32" t="s">
        <v>171</v>
      </c>
      <c r="X14" s="33"/>
      <c r="Y14" s="39"/>
      <c r="Z14" s="49" t="s">
        <v>172</v>
      </c>
    </row>
    <row r="15" spans="1:26" ht="65.25" thickBot="1" x14ac:dyDescent="0.3">
      <c r="A15" s="33" t="s">
        <v>110</v>
      </c>
      <c r="B15" s="31" t="s">
        <v>173</v>
      </c>
      <c r="C15" s="32"/>
      <c r="D15" s="33" t="s">
        <v>174</v>
      </c>
      <c r="E15" s="33"/>
      <c r="F15" s="33"/>
      <c r="G15" s="34"/>
      <c r="H15" s="35" t="s">
        <v>121</v>
      </c>
      <c r="I15" s="33" t="s">
        <v>138</v>
      </c>
      <c r="J15" s="33" t="s">
        <v>138</v>
      </c>
      <c r="K15" s="50">
        <v>76114.25</v>
      </c>
      <c r="L15" s="50">
        <v>92098.240000000005</v>
      </c>
      <c r="M15" s="36">
        <v>76114.25</v>
      </c>
      <c r="N15" s="51" t="s">
        <v>165</v>
      </c>
      <c r="O15" s="33" t="s">
        <v>138</v>
      </c>
      <c r="P15" s="37">
        <v>45342</v>
      </c>
      <c r="Q15" s="122">
        <v>45404</v>
      </c>
      <c r="R15" s="33" t="s">
        <v>175</v>
      </c>
      <c r="S15" s="46" t="s">
        <v>157</v>
      </c>
      <c r="T15" s="54">
        <v>1</v>
      </c>
      <c r="U15" s="32" t="s">
        <v>139</v>
      </c>
      <c r="V15" s="49" t="s">
        <v>176</v>
      </c>
      <c r="W15" s="32" t="s">
        <v>138</v>
      </c>
      <c r="X15" s="33"/>
      <c r="Y15" s="39"/>
      <c r="Z15" s="34"/>
    </row>
    <row r="16" spans="1:26" ht="65.25" thickBot="1" x14ac:dyDescent="0.3">
      <c r="A16" s="33" t="s">
        <v>110</v>
      </c>
      <c r="B16" s="31" t="s">
        <v>177</v>
      </c>
      <c r="C16" s="32"/>
      <c r="D16" s="33" t="s">
        <v>174</v>
      </c>
      <c r="E16" s="33"/>
      <c r="F16" s="33"/>
      <c r="G16" s="34"/>
      <c r="H16" s="35" t="s">
        <v>121</v>
      </c>
      <c r="I16" s="33" t="s">
        <v>178</v>
      </c>
      <c r="J16" s="33" t="s">
        <v>138</v>
      </c>
      <c r="K16" s="50">
        <v>145457.64000000001</v>
      </c>
      <c r="L16" s="50">
        <v>176003.74</v>
      </c>
      <c r="M16" s="33">
        <v>145457.64000000001</v>
      </c>
      <c r="N16" s="51" t="s">
        <v>165</v>
      </c>
      <c r="O16" s="33" t="s">
        <v>138</v>
      </c>
      <c r="P16" s="37">
        <v>45342</v>
      </c>
      <c r="Q16" s="122">
        <v>45404</v>
      </c>
      <c r="R16" s="33" t="s">
        <v>179</v>
      </c>
      <c r="S16" s="46" t="s">
        <v>157</v>
      </c>
      <c r="T16" s="54">
        <v>1</v>
      </c>
      <c r="U16" s="32" t="s">
        <v>139</v>
      </c>
      <c r="V16" s="49" t="s">
        <v>180</v>
      </c>
      <c r="W16" s="32" t="s">
        <v>138</v>
      </c>
      <c r="X16" s="33"/>
      <c r="Y16" s="39"/>
      <c r="Z16" s="34"/>
    </row>
    <row r="17" spans="1:26" ht="78" thickBot="1" x14ac:dyDescent="0.3">
      <c r="A17" s="33" t="s">
        <v>110</v>
      </c>
      <c r="B17" s="31" t="s">
        <v>181</v>
      </c>
      <c r="C17" s="32"/>
      <c r="D17" s="33" t="s">
        <v>174</v>
      </c>
      <c r="E17" s="33"/>
      <c r="F17" s="33"/>
      <c r="G17" s="34"/>
      <c r="H17" s="35" t="s">
        <v>124</v>
      </c>
      <c r="I17" s="33" t="s">
        <v>138</v>
      </c>
      <c r="J17" s="33" t="s">
        <v>138</v>
      </c>
      <c r="K17" s="50">
        <v>24793.39</v>
      </c>
      <c r="L17" s="47">
        <v>30000</v>
      </c>
      <c r="M17" s="36">
        <v>24793.39</v>
      </c>
      <c r="N17" s="51" t="s">
        <v>165</v>
      </c>
      <c r="O17" s="33" t="s">
        <v>138</v>
      </c>
      <c r="P17" s="37">
        <v>45337</v>
      </c>
      <c r="Q17" s="122">
        <v>45383</v>
      </c>
      <c r="R17" s="33" t="s">
        <v>179</v>
      </c>
      <c r="S17" s="46" t="s">
        <v>157</v>
      </c>
      <c r="T17" s="54">
        <v>1</v>
      </c>
      <c r="U17" s="32" t="s">
        <v>139</v>
      </c>
      <c r="V17" s="49" t="s">
        <v>167</v>
      </c>
      <c r="W17" s="32" t="s">
        <v>138</v>
      </c>
      <c r="X17" s="33"/>
      <c r="Y17" s="39"/>
      <c r="Z17" s="34"/>
    </row>
    <row r="18" spans="1:26" ht="52.5" thickBot="1" x14ac:dyDescent="0.3">
      <c r="A18" s="33" t="s">
        <v>110</v>
      </c>
      <c r="B18" s="31" t="s">
        <v>182</v>
      </c>
      <c r="C18" s="32"/>
      <c r="D18" s="33" t="s">
        <v>174</v>
      </c>
      <c r="E18" s="33"/>
      <c r="F18" s="33"/>
      <c r="G18" s="34"/>
      <c r="H18" s="35" t="s">
        <v>121</v>
      </c>
      <c r="I18" s="33" t="s">
        <v>138</v>
      </c>
      <c r="J18" s="33" t="s">
        <v>139</v>
      </c>
      <c r="K18" s="50">
        <v>753719</v>
      </c>
      <c r="L18" s="52">
        <v>912000</v>
      </c>
      <c r="M18" s="53">
        <v>753719</v>
      </c>
      <c r="N18" s="33" t="s">
        <v>155</v>
      </c>
      <c r="O18" s="33" t="s">
        <v>138</v>
      </c>
      <c r="P18" s="37">
        <v>45444</v>
      </c>
      <c r="Q18" s="122">
        <v>45566</v>
      </c>
      <c r="R18" s="33" t="s">
        <v>183</v>
      </c>
      <c r="S18" s="46" t="s">
        <v>157</v>
      </c>
      <c r="T18" s="54">
        <v>1</v>
      </c>
      <c r="U18" s="32" t="s">
        <v>138</v>
      </c>
      <c r="V18" s="49" t="s">
        <v>184</v>
      </c>
      <c r="W18" s="32" t="s">
        <v>138</v>
      </c>
      <c r="X18" s="33"/>
      <c r="Y18" s="39"/>
      <c r="Z18" s="34"/>
    </row>
    <row r="19" spans="1:26" ht="27" thickBot="1" x14ac:dyDescent="0.3">
      <c r="A19" s="33" t="s">
        <v>110</v>
      </c>
      <c r="B19" s="31" t="s">
        <v>185</v>
      </c>
      <c r="C19" s="32"/>
      <c r="D19" s="33"/>
      <c r="E19" s="33"/>
      <c r="F19" s="33"/>
      <c r="G19" s="41" t="s">
        <v>154</v>
      </c>
      <c r="H19" s="35" t="s">
        <v>121</v>
      </c>
      <c r="I19" s="33" t="s">
        <v>138</v>
      </c>
      <c r="J19" s="33" t="s">
        <v>138</v>
      </c>
      <c r="K19" s="52">
        <v>991735.54</v>
      </c>
      <c r="L19" s="52">
        <v>1200000</v>
      </c>
      <c r="M19" s="53">
        <v>991736</v>
      </c>
      <c r="N19" s="33" t="s">
        <v>155</v>
      </c>
      <c r="O19" s="33" t="s">
        <v>138</v>
      </c>
      <c r="P19" s="37">
        <v>45444</v>
      </c>
      <c r="Q19" s="122">
        <v>45566</v>
      </c>
      <c r="R19" s="33" t="s">
        <v>186</v>
      </c>
      <c r="S19" s="46" t="s">
        <v>157</v>
      </c>
      <c r="T19" s="39"/>
      <c r="U19" s="32" t="s">
        <v>138</v>
      </c>
      <c r="V19" s="49" t="s">
        <v>184</v>
      </c>
      <c r="W19" s="32" t="s">
        <v>138</v>
      </c>
      <c r="X19" s="33"/>
      <c r="Y19" s="39"/>
      <c r="Z19" s="34"/>
    </row>
    <row r="20" spans="1:26" ht="27" thickBot="1" x14ac:dyDescent="0.3">
      <c r="A20" s="33" t="s">
        <v>110</v>
      </c>
      <c r="B20" s="31" t="s">
        <v>187</v>
      </c>
      <c r="C20" s="32"/>
      <c r="D20" s="33"/>
      <c r="E20" s="33"/>
      <c r="F20" s="33"/>
      <c r="G20" s="41" t="s">
        <v>154</v>
      </c>
      <c r="H20" s="35" t="s">
        <v>123</v>
      </c>
      <c r="I20" s="33" t="s">
        <v>138</v>
      </c>
      <c r="J20" s="33" t="s">
        <v>138</v>
      </c>
      <c r="K20" s="47">
        <v>216046.6</v>
      </c>
      <c r="L20" s="47">
        <v>273516.33</v>
      </c>
      <c r="M20" s="33">
        <v>216077.9</v>
      </c>
      <c r="N20" s="33"/>
      <c r="O20" s="33"/>
      <c r="P20" s="33"/>
      <c r="Q20" s="122">
        <v>45352</v>
      </c>
      <c r="R20" s="33" t="s">
        <v>188</v>
      </c>
      <c r="S20" s="46" t="s">
        <v>157</v>
      </c>
      <c r="T20" s="39"/>
      <c r="U20" s="32"/>
      <c r="V20" s="34"/>
      <c r="W20" s="32"/>
      <c r="X20" s="33"/>
      <c r="Y20" s="39"/>
      <c r="Z20" s="34"/>
    </row>
    <row r="21" spans="1:26" ht="39.75" thickBot="1" x14ac:dyDescent="0.3">
      <c r="A21" s="33" t="s">
        <v>110</v>
      </c>
      <c r="B21" s="31" t="s">
        <v>189</v>
      </c>
      <c r="C21" s="32"/>
      <c r="D21" s="33"/>
      <c r="E21" s="33"/>
      <c r="F21" s="33"/>
      <c r="G21" s="34"/>
      <c r="H21" s="35" t="s">
        <v>125</v>
      </c>
      <c r="I21" s="33" t="s">
        <v>138</v>
      </c>
      <c r="J21" s="33" t="s">
        <v>139</v>
      </c>
      <c r="K21" s="52">
        <v>51350</v>
      </c>
      <c r="L21" s="52">
        <v>65000</v>
      </c>
      <c r="M21" s="53">
        <v>205400</v>
      </c>
      <c r="N21" s="33" t="s">
        <v>155</v>
      </c>
      <c r="O21" s="33" t="s">
        <v>138</v>
      </c>
      <c r="P21" s="37">
        <v>45408</v>
      </c>
      <c r="Q21" s="122">
        <v>45658</v>
      </c>
      <c r="R21" s="33" t="s">
        <v>190</v>
      </c>
      <c r="S21" s="46" t="s">
        <v>157</v>
      </c>
      <c r="T21" s="39"/>
      <c r="U21" s="32" t="s">
        <v>139</v>
      </c>
      <c r="V21" s="49" t="s">
        <v>191</v>
      </c>
      <c r="W21" s="32" t="s">
        <v>138</v>
      </c>
      <c r="X21" s="33"/>
      <c r="Y21" s="39"/>
      <c r="Z21" s="34"/>
    </row>
    <row r="22" spans="1:26" ht="52.5" thickBot="1" x14ac:dyDescent="0.3">
      <c r="A22" s="33" t="s">
        <v>110</v>
      </c>
      <c r="B22" s="31" t="s">
        <v>192</v>
      </c>
      <c r="C22" s="32"/>
      <c r="D22" s="33"/>
      <c r="E22" s="33"/>
      <c r="F22" s="33"/>
      <c r="G22" s="34"/>
      <c r="H22" s="35" t="s">
        <v>123</v>
      </c>
      <c r="I22" s="33" t="s">
        <v>139</v>
      </c>
      <c r="J22" s="33" t="s">
        <v>139</v>
      </c>
      <c r="K22" s="52">
        <v>304000</v>
      </c>
      <c r="L22" s="52">
        <v>304000</v>
      </c>
      <c r="M22" s="53">
        <v>1216000</v>
      </c>
      <c r="N22" s="33" t="s">
        <v>155</v>
      </c>
      <c r="O22" s="33" t="s">
        <v>138</v>
      </c>
      <c r="P22" s="37">
        <v>45429</v>
      </c>
      <c r="Q22" s="122">
        <v>45658</v>
      </c>
      <c r="R22" s="33" t="s">
        <v>190</v>
      </c>
      <c r="S22" s="46" t="s">
        <v>157</v>
      </c>
      <c r="T22" s="39"/>
      <c r="U22" s="32" t="s">
        <v>138</v>
      </c>
      <c r="V22" s="49" t="s">
        <v>184</v>
      </c>
      <c r="W22" s="32" t="s">
        <v>138</v>
      </c>
      <c r="X22" s="33"/>
      <c r="Y22" s="39"/>
      <c r="Z22" s="34"/>
    </row>
    <row r="23" spans="1:26" ht="26.25" x14ac:dyDescent="0.25">
      <c r="A23" s="30" t="s">
        <v>110</v>
      </c>
      <c r="B23" s="31" t="s">
        <v>193</v>
      </c>
      <c r="C23" s="40"/>
      <c r="D23" s="30"/>
      <c r="E23" s="30"/>
      <c r="F23" s="30"/>
      <c r="G23" s="41"/>
      <c r="H23" s="42" t="s">
        <v>121</v>
      </c>
      <c r="I23" s="30" t="s">
        <v>138</v>
      </c>
      <c r="J23" s="30" t="s">
        <v>139</v>
      </c>
      <c r="K23" s="55">
        <f>L23/1.21</f>
        <v>5540037.32231405</v>
      </c>
      <c r="L23" s="56">
        <v>6703445.1600000001</v>
      </c>
      <c r="M23" s="55">
        <f>K23</f>
        <v>5540037.32231405</v>
      </c>
      <c r="N23" s="30" t="s">
        <v>155</v>
      </c>
      <c r="O23" s="30" t="s">
        <v>138</v>
      </c>
      <c r="P23" s="57">
        <v>45413</v>
      </c>
      <c r="Q23" s="123" t="s">
        <v>194</v>
      </c>
      <c r="R23" s="30" t="s">
        <v>195</v>
      </c>
      <c r="S23" s="38" t="s">
        <v>196</v>
      </c>
      <c r="T23" s="38" t="s">
        <v>138</v>
      </c>
      <c r="U23" s="40" t="s">
        <v>139</v>
      </c>
      <c r="V23" s="41"/>
      <c r="W23" s="40" t="s">
        <v>138</v>
      </c>
      <c r="X23" s="30"/>
      <c r="Y23" s="38"/>
      <c r="Z23" s="41"/>
    </row>
    <row r="24" spans="1:26" ht="39" x14ac:dyDescent="0.25">
      <c r="A24" s="33" t="s">
        <v>110</v>
      </c>
      <c r="B24" s="31" t="s">
        <v>197</v>
      </c>
      <c r="C24" s="58"/>
      <c r="D24" s="59"/>
      <c r="E24" s="59"/>
      <c r="F24" s="59"/>
      <c r="G24" s="60"/>
      <c r="H24" s="61" t="s">
        <v>124</v>
      </c>
      <c r="I24" s="59" t="s">
        <v>138</v>
      </c>
      <c r="J24" s="59" t="s">
        <v>139</v>
      </c>
      <c r="K24" s="62">
        <f>L24/1.21</f>
        <v>247933.88429752068</v>
      </c>
      <c r="L24" s="63">
        <v>300000</v>
      </c>
      <c r="M24" s="62">
        <f>K24</f>
        <v>247933.88429752068</v>
      </c>
      <c r="N24" s="59" t="s">
        <v>198</v>
      </c>
      <c r="O24" s="59" t="s">
        <v>138</v>
      </c>
      <c r="P24" s="64">
        <v>45413</v>
      </c>
      <c r="Q24" s="124" t="s">
        <v>194</v>
      </c>
      <c r="R24" s="59" t="s">
        <v>195</v>
      </c>
      <c r="S24" s="39" t="s">
        <v>196</v>
      </c>
      <c r="T24" s="65" t="s">
        <v>138</v>
      </c>
      <c r="U24" s="58" t="s">
        <v>139</v>
      </c>
      <c r="V24" s="60"/>
      <c r="W24" s="58" t="s">
        <v>138</v>
      </c>
      <c r="X24" s="59"/>
      <c r="Y24" s="65"/>
      <c r="Z24" s="60"/>
    </row>
    <row r="25" spans="1:26" ht="26.25" x14ac:dyDescent="0.25">
      <c r="A25" s="33" t="s">
        <v>110</v>
      </c>
      <c r="B25" s="31" t="s">
        <v>199</v>
      </c>
      <c r="C25" s="58"/>
      <c r="D25" s="59"/>
      <c r="E25" s="59"/>
      <c r="F25" s="59"/>
      <c r="G25" s="60"/>
      <c r="H25" s="61" t="s">
        <v>121</v>
      </c>
      <c r="I25" s="59" t="s">
        <v>138</v>
      </c>
      <c r="J25" s="59" t="s">
        <v>138</v>
      </c>
      <c r="K25" s="62">
        <f t="shared" ref="K25:K29" si="1">L25/1.21</f>
        <v>132552.90909090909</v>
      </c>
      <c r="L25" s="66">
        <v>160389.01999999999</v>
      </c>
      <c r="M25" s="62">
        <f t="shared" ref="M25:M29" si="2">K25</f>
        <v>132552.90909090909</v>
      </c>
      <c r="N25" s="59" t="s">
        <v>200</v>
      </c>
      <c r="O25" s="59" t="s">
        <v>138</v>
      </c>
      <c r="P25" s="64">
        <v>45323</v>
      </c>
      <c r="Q25" s="124">
        <v>45413</v>
      </c>
      <c r="R25" s="59" t="s">
        <v>179</v>
      </c>
      <c r="S25" s="39" t="s">
        <v>196</v>
      </c>
      <c r="T25" s="65" t="s">
        <v>138</v>
      </c>
      <c r="U25" s="58" t="s">
        <v>139</v>
      </c>
      <c r="V25" s="60"/>
      <c r="W25" s="58" t="s">
        <v>138</v>
      </c>
      <c r="X25" s="59"/>
      <c r="Y25" s="65"/>
      <c r="Z25" s="60"/>
    </row>
    <row r="26" spans="1:26" ht="64.5" x14ac:dyDescent="0.25">
      <c r="A26" s="33" t="s">
        <v>110</v>
      </c>
      <c r="B26" s="31" t="s">
        <v>201</v>
      </c>
      <c r="C26" s="32"/>
      <c r="D26" s="33"/>
      <c r="E26" s="33"/>
      <c r="F26" s="33"/>
      <c r="G26" s="34"/>
      <c r="H26" s="35" t="s">
        <v>124</v>
      </c>
      <c r="I26" s="33" t="s">
        <v>139</v>
      </c>
      <c r="J26" s="33" t="s">
        <v>139</v>
      </c>
      <c r="K26" s="62">
        <f t="shared" si="1"/>
        <v>2632000</v>
      </c>
      <c r="L26" s="67">
        <v>3184720</v>
      </c>
      <c r="M26" s="62">
        <f>K26*2</f>
        <v>5264000</v>
      </c>
      <c r="N26" s="33" t="s">
        <v>155</v>
      </c>
      <c r="O26" s="33" t="s">
        <v>138</v>
      </c>
      <c r="P26" s="68">
        <v>45444</v>
      </c>
      <c r="Q26" s="122">
        <v>45658</v>
      </c>
      <c r="R26" s="33" t="s">
        <v>202</v>
      </c>
      <c r="S26" s="39" t="s">
        <v>196</v>
      </c>
      <c r="T26" s="39" t="s">
        <v>178</v>
      </c>
      <c r="U26" s="32" t="s">
        <v>139</v>
      </c>
      <c r="V26" s="34"/>
      <c r="W26" s="32" t="s">
        <v>138</v>
      </c>
      <c r="X26" s="33"/>
      <c r="Y26" s="39"/>
      <c r="Z26" s="34"/>
    </row>
    <row r="27" spans="1:26" ht="39" x14ac:dyDescent="0.25">
      <c r="A27" s="33" t="s">
        <v>110</v>
      </c>
      <c r="B27" s="31" t="s">
        <v>203</v>
      </c>
      <c r="C27" s="32"/>
      <c r="D27" s="33"/>
      <c r="E27" s="33"/>
      <c r="F27" s="33"/>
      <c r="G27" s="34"/>
      <c r="H27" s="35" t="s">
        <v>124</v>
      </c>
      <c r="I27" s="33" t="s">
        <v>138</v>
      </c>
      <c r="J27" s="33" t="s">
        <v>139</v>
      </c>
      <c r="K27" s="62">
        <f t="shared" si="1"/>
        <v>243505.52066115703</v>
      </c>
      <c r="L27" s="63">
        <v>294641.68</v>
      </c>
      <c r="M27" s="62">
        <f t="shared" si="2"/>
        <v>243505.52066115703</v>
      </c>
      <c r="N27" s="33" t="s">
        <v>155</v>
      </c>
      <c r="O27" s="33" t="s">
        <v>138</v>
      </c>
      <c r="P27" s="64">
        <v>45383</v>
      </c>
      <c r="Q27" s="124">
        <v>45536</v>
      </c>
      <c r="R27" s="33" t="s">
        <v>190</v>
      </c>
      <c r="S27" s="39" t="s">
        <v>196</v>
      </c>
      <c r="T27" s="39" t="s">
        <v>138</v>
      </c>
      <c r="U27" s="32" t="s">
        <v>139</v>
      </c>
      <c r="V27" s="34"/>
      <c r="W27" s="32" t="s">
        <v>138</v>
      </c>
      <c r="X27" s="33"/>
      <c r="Y27" s="39"/>
      <c r="Z27" s="34"/>
    </row>
    <row r="28" spans="1:26" ht="39" x14ac:dyDescent="0.25">
      <c r="A28" s="33" t="s">
        <v>110</v>
      </c>
      <c r="B28" s="31" t="s">
        <v>204</v>
      </c>
      <c r="C28" s="32"/>
      <c r="D28" s="33"/>
      <c r="E28" s="33"/>
      <c r="F28" s="33"/>
      <c r="G28" s="34"/>
      <c r="H28" s="35" t="s">
        <v>124</v>
      </c>
      <c r="I28" s="33" t="s">
        <v>138</v>
      </c>
      <c r="J28" s="33" t="s">
        <v>139</v>
      </c>
      <c r="K28" s="62">
        <f t="shared" si="1"/>
        <v>148760.3305785124</v>
      </c>
      <c r="L28" s="63">
        <v>180000</v>
      </c>
      <c r="M28" s="62">
        <f t="shared" si="2"/>
        <v>148760.3305785124</v>
      </c>
      <c r="N28" s="33" t="s">
        <v>155</v>
      </c>
      <c r="O28" s="33" t="s">
        <v>138</v>
      </c>
      <c r="P28" s="68">
        <v>45566</v>
      </c>
      <c r="Q28" s="122">
        <v>45658</v>
      </c>
      <c r="R28" s="33" t="s">
        <v>205</v>
      </c>
      <c r="S28" s="39" t="s">
        <v>196</v>
      </c>
      <c r="T28" s="39" t="s">
        <v>138</v>
      </c>
      <c r="U28" s="32" t="s">
        <v>139</v>
      </c>
      <c r="V28" s="34"/>
      <c r="W28" s="32"/>
      <c r="X28" s="33"/>
      <c r="Y28" s="39"/>
      <c r="Z28" s="34"/>
    </row>
    <row r="29" spans="1:26" ht="15.75" thickBot="1" x14ac:dyDescent="0.3">
      <c r="A29" s="33" t="s">
        <v>110</v>
      </c>
      <c r="B29" s="31" t="s">
        <v>206</v>
      </c>
      <c r="C29" s="32"/>
      <c r="D29" s="33"/>
      <c r="E29" s="33"/>
      <c r="F29" s="33"/>
      <c r="G29" s="34"/>
      <c r="H29" s="35" t="s">
        <v>124</v>
      </c>
      <c r="I29" s="33" t="s">
        <v>138</v>
      </c>
      <c r="J29" s="33" t="s">
        <v>139</v>
      </c>
      <c r="K29" s="62">
        <f t="shared" si="1"/>
        <v>136903.18181818182</v>
      </c>
      <c r="L29" s="63">
        <v>165652.85</v>
      </c>
      <c r="M29" s="62">
        <f t="shared" si="2"/>
        <v>136903.18181818182</v>
      </c>
      <c r="N29" s="33" t="s">
        <v>207</v>
      </c>
      <c r="O29" s="33" t="s">
        <v>138</v>
      </c>
      <c r="P29" s="68">
        <v>45323</v>
      </c>
      <c r="Q29" s="122">
        <v>45352</v>
      </c>
      <c r="R29" s="33" t="s">
        <v>208</v>
      </c>
      <c r="S29" s="39" t="s">
        <v>196</v>
      </c>
      <c r="T29" s="39" t="s">
        <v>138</v>
      </c>
      <c r="U29" s="32" t="s">
        <v>139</v>
      </c>
      <c r="V29" s="34"/>
      <c r="W29" s="32" t="s">
        <v>138</v>
      </c>
      <c r="X29" s="33"/>
      <c r="Y29" s="39"/>
      <c r="Z29" s="34"/>
    </row>
    <row r="30" spans="1:26" ht="39.75" thickBot="1" x14ac:dyDescent="0.3">
      <c r="A30" s="30" t="s">
        <v>110</v>
      </c>
      <c r="B30" s="46" t="s">
        <v>209</v>
      </c>
      <c r="C30" s="40"/>
      <c r="D30" s="69" t="s">
        <v>210</v>
      </c>
      <c r="E30" s="30"/>
      <c r="F30" s="30"/>
      <c r="G30" s="41"/>
      <c r="H30" s="42" t="s">
        <v>124</v>
      </c>
      <c r="I30" s="30" t="s">
        <v>211</v>
      </c>
      <c r="J30" s="30" t="s">
        <v>211</v>
      </c>
      <c r="K30" s="70">
        <v>177563.41</v>
      </c>
      <c r="L30" s="70">
        <v>214851.73</v>
      </c>
      <c r="M30" s="70">
        <v>177563.41</v>
      </c>
      <c r="N30" s="69" t="s">
        <v>212</v>
      </c>
      <c r="O30" s="30" t="s">
        <v>211</v>
      </c>
      <c r="P30" s="57">
        <v>45323</v>
      </c>
      <c r="Q30" s="123">
        <v>45444</v>
      </c>
      <c r="R30" s="30" t="s">
        <v>213</v>
      </c>
      <c r="S30" s="46" t="s">
        <v>214</v>
      </c>
      <c r="T30" s="38" t="s">
        <v>211</v>
      </c>
      <c r="U30" s="40" t="s">
        <v>215</v>
      </c>
      <c r="V30" s="71" t="s">
        <v>216</v>
      </c>
      <c r="W30" s="40" t="s">
        <v>211</v>
      </c>
      <c r="X30" s="30"/>
      <c r="Y30" s="38"/>
      <c r="Z30" s="41"/>
    </row>
    <row r="31" spans="1:26" ht="39.75" thickBot="1" x14ac:dyDescent="0.3">
      <c r="A31" s="30" t="s">
        <v>110</v>
      </c>
      <c r="B31" s="31" t="s">
        <v>217</v>
      </c>
      <c r="C31" s="32"/>
      <c r="D31" s="69" t="s">
        <v>210</v>
      </c>
      <c r="E31" s="33"/>
      <c r="F31" s="33"/>
      <c r="G31" s="34"/>
      <c r="H31" s="35" t="s">
        <v>124</v>
      </c>
      <c r="I31" s="33" t="s">
        <v>211</v>
      </c>
      <c r="J31" s="33" t="s">
        <v>211</v>
      </c>
      <c r="K31" s="72">
        <v>63300.06</v>
      </c>
      <c r="L31" s="72">
        <v>76593.070000000007</v>
      </c>
      <c r="M31" s="72">
        <v>63300.06</v>
      </c>
      <c r="N31" s="69" t="s">
        <v>212</v>
      </c>
      <c r="O31" s="33" t="s">
        <v>211</v>
      </c>
      <c r="P31" s="68">
        <v>45383</v>
      </c>
      <c r="Q31" s="122">
        <v>45505</v>
      </c>
      <c r="R31" s="33" t="s">
        <v>218</v>
      </c>
      <c r="S31" s="46" t="s">
        <v>214</v>
      </c>
      <c r="T31" s="39" t="s">
        <v>211</v>
      </c>
      <c r="U31" s="32" t="s">
        <v>215</v>
      </c>
      <c r="V31" s="71" t="s">
        <v>216</v>
      </c>
      <c r="W31" s="32" t="s">
        <v>211</v>
      </c>
      <c r="X31" s="33"/>
      <c r="Y31" s="39"/>
      <c r="Z31" s="34"/>
    </row>
    <row r="32" spans="1:26" ht="52.5" thickBot="1" x14ac:dyDescent="0.3">
      <c r="A32" s="30" t="s">
        <v>110</v>
      </c>
      <c r="B32" s="31" t="s">
        <v>219</v>
      </c>
      <c r="C32" s="32"/>
      <c r="D32" s="69" t="s">
        <v>210</v>
      </c>
      <c r="E32" s="33"/>
      <c r="F32" s="33"/>
      <c r="G32" s="34"/>
      <c r="H32" s="35" t="s">
        <v>124</v>
      </c>
      <c r="I32" s="73" t="s">
        <v>215</v>
      </c>
      <c r="J32" s="33" t="s">
        <v>215</v>
      </c>
      <c r="K32" s="72">
        <v>578512.4</v>
      </c>
      <c r="L32" s="36">
        <v>700000</v>
      </c>
      <c r="M32" s="72">
        <v>578512.4</v>
      </c>
      <c r="N32" s="69" t="s">
        <v>212</v>
      </c>
      <c r="O32" s="33" t="s">
        <v>211</v>
      </c>
      <c r="P32" s="74" t="s">
        <v>220</v>
      </c>
      <c r="Q32" s="121" t="s">
        <v>220</v>
      </c>
      <c r="R32" s="33" t="s">
        <v>221</v>
      </c>
      <c r="S32" s="46" t="s">
        <v>214</v>
      </c>
      <c r="T32" s="31" t="s">
        <v>222</v>
      </c>
      <c r="U32" s="75" t="s">
        <v>223</v>
      </c>
      <c r="V32" s="71" t="s">
        <v>216</v>
      </c>
      <c r="W32" s="32" t="s">
        <v>211</v>
      </c>
      <c r="X32" s="33"/>
      <c r="Y32" s="39"/>
      <c r="Z32" s="34"/>
    </row>
    <row r="33" spans="1:26" ht="51.75" thickBot="1" x14ac:dyDescent="0.3">
      <c r="A33" s="76" t="s">
        <v>110</v>
      </c>
      <c r="B33" s="77" t="s">
        <v>224</v>
      </c>
      <c r="C33" s="78"/>
      <c r="D33" s="79" t="s">
        <v>210</v>
      </c>
      <c r="E33" s="76"/>
      <c r="F33" s="76"/>
      <c r="G33" s="80"/>
      <c r="H33" s="81" t="s">
        <v>121</v>
      </c>
      <c r="I33" s="76" t="s">
        <v>211</v>
      </c>
      <c r="J33" s="76" t="s">
        <v>211</v>
      </c>
      <c r="K33" s="82">
        <f>439878.87+83576.98</f>
        <v>523455.85</v>
      </c>
      <c r="L33" s="82">
        <v>663381.53</v>
      </c>
      <c r="M33" s="82">
        <v>663381.53</v>
      </c>
      <c r="N33" s="83" t="s">
        <v>212</v>
      </c>
      <c r="O33" s="76" t="s">
        <v>211</v>
      </c>
      <c r="P33" s="84">
        <v>45352</v>
      </c>
      <c r="Q33" s="125">
        <v>45505</v>
      </c>
      <c r="R33" s="85" t="s">
        <v>218</v>
      </c>
      <c r="S33" s="86" t="s">
        <v>214</v>
      </c>
      <c r="T33" s="87" t="s">
        <v>139</v>
      </c>
      <c r="U33" s="78" t="s">
        <v>211</v>
      </c>
      <c r="V33" s="88" t="s">
        <v>225</v>
      </c>
      <c r="W33" s="78" t="s">
        <v>211</v>
      </c>
      <c r="X33" s="76"/>
      <c r="Y33" s="87"/>
      <c r="Z33" s="80"/>
    </row>
    <row r="34" spans="1:26" ht="39" thickBot="1" x14ac:dyDescent="0.3">
      <c r="A34" s="89" t="s">
        <v>110</v>
      </c>
      <c r="B34" s="90" t="s">
        <v>226</v>
      </c>
      <c r="C34" s="91"/>
      <c r="D34" s="92" t="s">
        <v>210</v>
      </c>
      <c r="E34" s="89"/>
      <c r="F34" s="89"/>
      <c r="G34" s="93"/>
      <c r="H34" s="94" t="s">
        <v>121</v>
      </c>
      <c r="I34" s="89" t="s">
        <v>211</v>
      </c>
      <c r="J34" s="76" t="s">
        <v>211</v>
      </c>
      <c r="K34" s="95">
        <v>108624.71</v>
      </c>
      <c r="L34" s="95">
        <v>131435.39000000001</v>
      </c>
      <c r="M34" s="95">
        <v>131435.39000000001</v>
      </c>
      <c r="N34" s="96" t="s">
        <v>212</v>
      </c>
      <c r="O34" s="89" t="s">
        <v>211</v>
      </c>
      <c r="P34" s="84">
        <v>45352</v>
      </c>
      <c r="Q34" s="125">
        <v>45474</v>
      </c>
      <c r="R34" s="85" t="s">
        <v>179</v>
      </c>
      <c r="S34" s="97" t="s">
        <v>214</v>
      </c>
      <c r="T34" s="98" t="s">
        <v>139</v>
      </c>
      <c r="U34" s="91" t="s">
        <v>211</v>
      </c>
      <c r="V34" s="99" t="s">
        <v>225</v>
      </c>
      <c r="W34" s="91" t="s">
        <v>211</v>
      </c>
      <c r="X34" s="89"/>
      <c r="Y34" s="98"/>
      <c r="Z34" s="93"/>
    </row>
    <row r="35" spans="1:26" ht="39.75" thickBot="1" x14ac:dyDescent="0.3">
      <c r="A35" s="89" t="s">
        <v>110</v>
      </c>
      <c r="B35" s="77" t="s">
        <v>227</v>
      </c>
      <c r="C35" s="32"/>
      <c r="D35" s="51" t="s">
        <v>210</v>
      </c>
      <c r="E35" s="33"/>
      <c r="F35" s="33"/>
      <c r="G35" s="34"/>
      <c r="H35" s="81" t="s">
        <v>121</v>
      </c>
      <c r="I35" s="76" t="s">
        <v>211</v>
      </c>
      <c r="J35" s="76" t="s">
        <v>211</v>
      </c>
      <c r="K35" s="95">
        <v>135294.57999999999</v>
      </c>
      <c r="L35" s="95">
        <v>163706.45000000001</v>
      </c>
      <c r="M35" s="95">
        <v>163706.45000000001</v>
      </c>
      <c r="N35" s="96" t="s">
        <v>212</v>
      </c>
      <c r="O35" s="89" t="s">
        <v>211</v>
      </c>
      <c r="P35" s="84">
        <v>45323</v>
      </c>
      <c r="Q35" s="125">
        <v>45474</v>
      </c>
      <c r="R35" s="85" t="s">
        <v>218</v>
      </c>
      <c r="S35" s="97" t="s">
        <v>214</v>
      </c>
      <c r="T35" s="98" t="s">
        <v>139</v>
      </c>
      <c r="U35" s="91" t="s">
        <v>211</v>
      </c>
      <c r="V35" s="99" t="s">
        <v>225</v>
      </c>
      <c r="W35" s="91" t="s">
        <v>211</v>
      </c>
      <c r="X35" s="33"/>
      <c r="Y35" s="39"/>
      <c r="Z35" s="34"/>
    </row>
    <row r="36" spans="1:26" ht="39.75" thickBot="1" x14ac:dyDescent="0.3">
      <c r="A36" s="89" t="s">
        <v>110</v>
      </c>
      <c r="B36" s="90" t="s">
        <v>228</v>
      </c>
      <c r="C36" s="32"/>
      <c r="D36" s="51" t="s">
        <v>210</v>
      </c>
      <c r="E36" s="33"/>
      <c r="F36" s="33"/>
      <c r="G36" s="34"/>
      <c r="H36" s="81" t="s">
        <v>121</v>
      </c>
      <c r="I36" s="76" t="s">
        <v>211</v>
      </c>
      <c r="J36" s="76" t="s">
        <v>229</v>
      </c>
      <c r="K36" s="100">
        <v>1434460.49</v>
      </c>
      <c r="L36" s="100">
        <v>1735697.19</v>
      </c>
      <c r="M36" s="100">
        <v>1735697.19</v>
      </c>
      <c r="N36" s="96" t="s">
        <v>212</v>
      </c>
      <c r="O36" s="89" t="s">
        <v>211</v>
      </c>
      <c r="P36" s="74" t="s">
        <v>230</v>
      </c>
      <c r="Q36" s="121" t="s">
        <v>230</v>
      </c>
      <c r="R36" s="85" t="s">
        <v>231</v>
      </c>
      <c r="S36" s="97" t="s">
        <v>214</v>
      </c>
      <c r="T36" s="98" t="s">
        <v>139</v>
      </c>
      <c r="U36" s="91" t="s">
        <v>211</v>
      </c>
      <c r="V36" s="99" t="s">
        <v>225</v>
      </c>
      <c r="W36" s="91" t="s">
        <v>211</v>
      </c>
      <c r="X36" s="33"/>
      <c r="Y36" s="39"/>
      <c r="Z36" s="34"/>
    </row>
    <row r="37" spans="1:26" ht="39.75" thickBot="1" x14ac:dyDescent="0.3">
      <c r="A37" s="89" t="s">
        <v>110</v>
      </c>
      <c r="B37" s="90" t="s">
        <v>232</v>
      </c>
      <c r="C37" s="32"/>
      <c r="D37" s="51" t="s">
        <v>210</v>
      </c>
      <c r="E37" s="33"/>
      <c r="F37" s="33"/>
      <c r="G37" s="34"/>
      <c r="H37" s="81" t="s">
        <v>121</v>
      </c>
      <c r="I37" s="76" t="s">
        <v>211</v>
      </c>
      <c r="J37" s="76" t="s">
        <v>229</v>
      </c>
      <c r="K37" s="100">
        <v>821312.72</v>
      </c>
      <c r="L37" s="100">
        <v>993788.39</v>
      </c>
      <c r="M37" s="100">
        <v>993788.39</v>
      </c>
      <c r="N37" s="96" t="s">
        <v>212</v>
      </c>
      <c r="O37" s="89" t="s">
        <v>211</v>
      </c>
      <c r="P37" s="74" t="s">
        <v>230</v>
      </c>
      <c r="Q37" s="121" t="s">
        <v>230</v>
      </c>
      <c r="R37" s="85" t="s">
        <v>231</v>
      </c>
      <c r="S37" s="97" t="s">
        <v>214</v>
      </c>
      <c r="T37" s="98" t="s">
        <v>139</v>
      </c>
      <c r="U37" s="91" t="s">
        <v>211</v>
      </c>
      <c r="V37" s="99" t="s">
        <v>225</v>
      </c>
      <c r="W37" s="91" t="s">
        <v>211</v>
      </c>
      <c r="X37" s="33"/>
      <c r="Y37" s="39"/>
      <c r="Z37" s="34"/>
    </row>
    <row r="38" spans="1:26" ht="39.75" thickBot="1" x14ac:dyDescent="0.3">
      <c r="A38" s="89" t="s">
        <v>110</v>
      </c>
      <c r="B38" s="101" t="s">
        <v>233</v>
      </c>
      <c r="C38" s="32"/>
      <c r="D38" s="51" t="s">
        <v>210</v>
      </c>
      <c r="E38" s="33"/>
      <c r="F38" s="33"/>
      <c r="G38" s="34"/>
      <c r="H38" s="81" t="s">
        <v>121</v>
      </c>
      <c r="I38" s="76" t="s">
        <v>211</v>
      </c>
      <c r="J38" s="76" t="s">
        <v>139</v>
      </c>
      <c r="K38" s="100">
        <v>561983.47</v>
      </c>
      <c r="L38" s="100">
        <v>680000</v>
      </c>
      <c r="M38" s="100">
        <v>680000</v>
      </c>
      <c r="N38" s="96" t="s">
        <v>212</v>
      </c>
      <c r="O38" s="89" t="s">
        <v>211</v>
      </c>
      <c r="P38" s="74" t="s">
        <v>230</v>
      </c>
      <c r="Q38" s="121" t="s">
        <v>230</v>
      </c>
      <c r="R38" s="85" t="s">
        <v>234</v>
      </c>
      <c r="S38" s="97" t="s">
        <v>214</v>
      </c>
      <c r="T38" s="98" t="s">
        <v>139</v>
      </c>
      <c r="U38" s="91" t="s">
        <v>211</v>
      </c>
      <c r="V38" s="99" t="s">
        <v>225</v>
      </c>
      <c r="W38" s="91" t="s">
        <v>211</v>
      </c>
      <c r="X38" s="33"/>
      <c r="Y38" s="39"/>
      <c r="Z38" s="34"/>
    </row>
    <row r="39" spans="1:26" ht="39" x14ac:dyDescent="0.25">
      <c r="A39" s="112" t="s">
        <v>110</v>
      </c>
      <c r="B39" s="103" t="s">
        <v>235</v>
      </c>
      <c r="C39" s="104"/>
      <c r="D39" s="105" t="s">
        <v>210</v>
      </c>
      <c r="E39" s="106"/>
      <c r="F39" s="106"/>
      <c r="G39" s="107"/>
      <c r="H39" s="108" t="s">
        <v>121</v>
      </c>
      <c r="I39" s="109" t="s">
        <v>211</v>
      </c>
      <c r="J39" s="109" t="s">
        <v>211</v>
      </c>
      <c r="K39" s="110">
        <v>250000</v>
      </c>
      <c r="L39" s="110">
        <v>302500</v>
      </c>
      <c r="M39" s="110">
        <v>302500</v>
      </c>
      <c r="N39" s="111" t="s">
        <v>212</v>
      </c>
      <c r="O39" s="112" t="s">
        <v>211</v>
      </c>
      <c r="P39" s="120">
        <v>45383</v>
      </c>
      <c r="Q39" s="126">
        <v>45597</v>
      </c>
      <c r="R39" s="102" t="s">
        <v>236</v>
      </c>
      <c r="S39" s="113" t="s">
        <v>214</v>
      </c>
      <c r="T39" s="114" t="s">
        <v>139</v>
      </c>
      <c r="U39" s="115" t="s">
        <v>211</v>
      </c>
      <c r="V39" s="116" t="s">
        <v>225</v>
      </c>
      <c r="W39" s="115" t="s">
        <v>211</v>
      </c>
      <c r="X39" s="106"/>
      <c r="Y39" s="117"/>
      <c r="Z39" s="107"/>
    </row>
    <row r="40" spans="1:26" ht="39" x14ac:dyDescent="0.25">
      <c r="A40" s="89" t="s">
        <v>110</v>
      </c>
      <c r="B40" s="79" t="s">
        <v>237</v>
      </c>
      <c r="C40" s="33"/>
      <c r="D40" s="51" t="s">
        <v>210</v>
      </c>
      <c r="E40" s="33"/>
      <c r="F40" s="33"/>
      <c r="G40" s="33"/>
      <c r="H40" s="76" t="s">
        <v>121</v>
      </c>
      <c r="I40" s="76" t="s">
        <v>211</v>
      </c>
      <c r="J40" s="76" t="s">
        <v>139</v>
      </c>
      <c r="K40" s="100">
        <v>824891.1</v>
      </c>
      <c r="L40" s="100">
        <v>998118.23</v>
      </c>
      <c r="M40" s="100">
        <v>998118.23</v>
      </c>
      <c r="N40" s="92" t="s">
        <v>212</v>
      </c>
      <c r="O40" s="89" t="s">
        <v>211</v>
      </c>
      <c r="P40" s="74" t="s">
        <v>230</v>
      </c>
      <c r="Q40" s="121" t="s">
        <v>230</v>
      </c>
      <c r="R40" s="85" t="s">
        <v>231</v>
      </c>
      <c r="S40" s="92" t="s">
        <v>214</v>
      </c>
      <c r="T40" s="89" t="s">
        <v>139</v>
      </c>
      <c r="U40" s="89" t="s">
        <v>211</v>
      </c>
      <c r="V40" s="92" t="s">
        <v>225</v>
      </c>
      <c r="W40" s="89" t="s">
        <v>211</v>
      </c>
      <c r="X40" s="33"/>
      <c r="Y40" s="33"/>
      <c r="Z40" s="33"/>
    </row>
    <row r="41" spans="1:26" x14ac:dyDescent="0.25">
      <c r="A41" s="118"/>
      <c r="B41" s="118"/>
      <c r="C41" s="118"/>
      <c r="D41" s="118"/>
      <c r="E41" s="118"/>
      <c r="F41" s="118"/>
      <c r="G41" s="118"/>
      <c r="H41" s="118"/>
      <c r="I41" s="118"/>
      <c r="J41" s="118"/>
      <c r="K41" s="118"/>
      <c r="L41" s="118"/>
      <c r="M41" s="118"/>
      <c r="N41" s="118"/>
      <c r="O41" s="119"/>
      <c r="P41" s="118"/>
      <c r="Q41" s="118"/>
      <c r="R41" s="118"/>
      <c r="S41" s="118"/>
      <c r="T41" s="118"/>
      <c r="U41" s="118"/>
      <c r="V41" s="118"/>
      <c r="W41" s="118"/>
      <c r="X41" s="118"/>
      <c r="Y41" s="118"/>
      <c r="Z41" s="118"/>
    </row>
    <row r="42" spans="1:26" x14ac:dyDescent="0.25">
      <c r="A42" s="118"/>
      <c r="B42" s="118"/>
      <c r="C42" s="118"/>
      <c r="D42" s="118"/>
      <c r="E42" s="118"/>
      <c r="F42" s="118"/>
      <c r="G42" s="118"/>
      <c r="H42" s="118"/>
      <c r="I42" s="118"/>
      <c r="J42" s="118"/>
      <c r="K42" s="118"/>
      <c r="L42" s="118"/>
      <c r="M42" s="118"/>
      <c r="N42" s="118"/>
      <c r="O42" s="118"/>
      <c r="P42" s="118"/>
      <c r="Q42" s="118"/>
      <c r="R42" s="118"/>
      <c r="S42" s="118"/>
      <c r="T42" s="118"/>
      <c r="U42" s="118"/>
      <c r="V42" s="118"/>
      <c r="W42" s="118"/>
      <c r="X42" s="118"/>
      <c r="Y42" s="118"/>
      <c r="Z42" s="118"/>
    </row>
  </sheetData>
  <mergeCells count="4">
    <mergeCell ref="A1:B1"/>
    <mergeCell ref="W2:Z2"/>
    <mergeCell ref="U2:V2"/>
    <mergeCell ref="C2:G2"/>
  </mergeCells>
  <dataValidations count="1">
    <dataValidation type="list" allowBlank="1" showInputMessage="1" showErrorMessage="1" sqref="Z4:Z42">
      <formula1>"Centro Especial de Empleo,Empresa de Inserción"</formula1>
    </dataValidation>
  </dataValidations>
  <pageMargins left="0.23622047244094491" right="0.23622047244094491" top="0.74803149606299213" bottom="0.74803149606299213" header="0.31496062992125984" footer="0.31496062992125984"/>
  <pageSetup paperSize="9" scale="63" fitToWidth="2" orientation="landscape" r:id="rId1"/>
  <extLst>
    <ext xmlns:x14="http://schemas.microsoft.com/office/spreadsheetml/2009/9/main" uri="{CCE6A557-97BC-4b89-ADB6-D9C93CAAB3DF}">
      <x14:dataValidations xmlns:xm="http://schemas.microsoft.com/office/excel/2006/main" count="8">
        <x14:dataValidation type="list" allowBlank="1" showInputMessage="1" showErrorMessage="1">
          <x14:formula1>
            <xm:f>'H:\presgtcontra\EXPEDIENTES CONTRATACION\EXPEDIENTES VIVOS\2024\PLAN CONTRATACIÓN 2024\[Previsión Contratos 2024 Cultura.xlsx]Hoja1'!#REF!</xm:f>
          </x14:formula1>
          <xm:sqref>H4:H9</xm:sqref>
        </x14:dataValidation>
        <x14:dataValidation type="list" allowBlank="1" showInputMessage="1" showErrorMessage="1">
          <x14:formula1>
            <xm:f>'H:\presgtcontra\EXPEDIENTES CONTRATACION\EXPEDIENTES VIVOS\2024\PLAN CONTRATACIÓN 2024\[Previsión Contratos 2024 Cultura.xlsx]Hoja1'!#REF!</xm:f>
          </x14:formula1>
          <xm:sqref>A4:A9</xm:sqref>
        </x14:dataValidation>
        <x14:dataValidation type="list" allowBlank="1" showInputMessage="1" showErrorMessage="1">
          <x14:formula1>
            <xm:f>'H:\presgtcontra\EXPEDIENTES CONTRATACION\EXPEDIENTES VIVOS\2024\PLAN CONTRATACIÓN 2024\[Previsión Contratos 2024 Deporte.xlsx]Hoja1'!#REF!</xm:f>
          </x14:formula1>
          <xm:sqref>H10:H22</xm:sqref>
        </x14:dataValidation>
        <x14:dataValidation type="list" allowBlank="1" showInputMessage="1" showErrorMessage="1">
          <x14:formula1>
            <xm:f>'H:\presgtcontra\EXPEDIENTES CONTRATACION\EXPEDIENTES VIVOS\2024\PLAN CONTRATACIÓN 2024\[Previsión Contratos 2024 Deporte.xlsx]Hoja1'!#REF!</xm:f>
          </x14:formula1>
          <xm:sqref>A10:A22</xm:sqref>
        </x14:dataValidation>
        <x14:dataValidation type="list" allowBlank="1" showInputMessage="1" showErrorMessage="1">
          <x14:formula1>
            <xm:f>'H:\presgtcontra\EXPEDIENTES CONTRATACION\EXPEDIENTES VIVOS\2024\PLAN CONTRATACIÓN 2024\[Previsión Contratos 2024 Interior y Emergencias.xlsx]Hoja1'!#REF!</xm:f>
          </x14:formula1>
          <xm:sqref>H23:H29</xm:sqref>
        </x14:dataValidation>
        <x14:dataValidation type="list" allowBlank="1" showInputMessage="1" showErrorMessage="1">
          <x14:formula1>
            <xm:f>'H:\presgtcontra\EXPEDIENTES CONTRATACION\EXPEDIENTES VIVOS\2024\PLAN CONTRATACIÓN 2024\[Previsión Contratos 2024 Interior y Emergencias.xlsx]Hoja1'!#REF!</xm:f>
          </x14:formula1>
          <xm:sqref>A23:A29</xm:sqref>
        </x14:dataValidation>
        <x14:dataValidation type="list" allowBlank="1" showInputMessage="1" showErrorMessage="1">
          <x14:formula1>
            <xm:f>'H:\presgtcontra\EXPEDIENTES CONTRATACION\EXPEDIENTES VIVOS\2024\PLAN CONTRATACIÓN 2024\[DGPC_Previsión Co;filename 1 =ntratos 2024.xlsx]Hoja1'!#REF!</xm:f>
          </x14:formula1>
          <xm:sqref>H30:H42</xm:sqref>
        </x14:dataValidation>
        <x14:dataValidation type="list" allowBlank="1" showInputMessage="1" showErrorMessage="1">
          <x14:formula1>
            <xm:f>'H:\presgtcontra\EXPEDIENTES CONTRATACION\EXPEDIENTES VIVOS\2024\PLAN CONTRATACIÓN 2024\[DGPC_Previsión Co;filename 1 =ntratos 2024.xlsx]Hoja1'!#REF!</xm:f>
          </x14:formula1>
          <xm:sqref>A30:A42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1"/>
  <sheetViews>
    <sheetView workbookViewId="0">
      <selection activeCell="D4" sqref="D4"/>
    </sheetView>
  </sheetViews>
  <sheetFormatPr baseColWidth="10" defaultRowHeight="15" x14ac:dyDescent="0.25"/>
  <cols>
    <col min="1" max="1" width="38.28515625" customWidth="1"/>
    <col min="2" max="2" width="45.42578125" customWidth="1"/>
    <col min="3" max="3" width="18.7109375" bestFit="1" customWidth="1"/>
    <col min="4" max="4" width="22.5703125" bestFit="1" customWidth="1"/>
    <col min="5" max="5" width="17" bestFit="1" customWidth="1"/>
    <col min="6" max="8" width="23.85546875" bestFit="1" customWidth="1"/>
    <col min="9" max="9" width="16.5703125" bestFit="1" customWidth="1"/>
    <col min="10" max="10" width="19.85546875" bestFit="1" customWidth="1"/>
    <col min="11" max="11" width="19.85546875" customWidth="1"/>
  </cols>
  <sheetData>
    <row r="1" spans="1:11" ht="43.5" customHeight="1" thickBot="1" x14ac:dyDescent="0.3">
      <c r="A1" s="134" t="s">
        <v>21</v>
      </c>
      <c r="B1" s="134"/>
      <c r="C1" s="6"/>
    </row>
    <row r="2" spans="1:11" s="9" customFormat="1" ht="45" customHeight="1" thickBot="1" x14ac:dyDescent="0.3">
      <c r="A2" s="5" t="s">
        <v>0</v>
      </c>
      <c r="B2" s="1" t="s">
        <v>1</v>
      </c>
      <c r="C2" s="1" t="s">
        <v>2</v>
      </c>
      <c r="D2" s="1" t="s">
        <v>128</v>
      </c>
      <c r="E2" s="1" t="s">
        <v>127</v>
      </c>
      <c r="F2" s="1" t="s">
        <v>22</v>
      </c>
      <c r="G2" s="1" t="s">
        <v>23</v>
      </c>
      <c r="H2" s="1" t="s">
        <v>24</v>
      </c>
      <c r="I2" s="1" t="s">
        <v>25</v>
      </c>
      <c r="J2" s="8" t="s">
        <v>16</v>
      </c>
      <c r="K2" s="4" t="s">
        <v>17</v>
      </c>
    </row>
    <row r="3" spans="1:11" ht="26.25" x14ac:dyDescent="0.25">
      <c r="A3" s="33" t="s">
        <v>110</v>
      </c>
      <c r="B3" s="31" t="s">
        <v>168</v>
      </c>
      <c r="C3" s="2" t="s">
        <v>124</v>
      </c>
      <c r="D3" s="50">
        <v>20330.580000000002</v>
      </c>
      <c r="E3" s="52">
        <v>24600</v>
      </c>
      <c r="F3" s="2"/>
      <c r="G3" s="2"/>
      <c r="H3" s="2"/>
      <c r="I3" s="2" t="s">
        <v>239</v>
      </c>
      <c r="J3" s="2" t="s">
        <v>238</v>
      </c>
      <c r="K3" s="46" t="s">
        <v>157</v>
      </c>
    </row>
    <row r="4" spans="1:11" x14ac:dyDescent="0.25">
      <c r="A4" s="3"/>
      <c r="B4" s="3"/>
      <c r="C4" s="3"/>
      <c r="D4" s="3"/>
      <c r="E4" s="3"/>
      <c r="F4" s="3"/>
      <c r="G4" s="3"/>
      <c r="H4" s="3"/>
      <c r="I4" s="3"/>
      <c r="J4" s="3"/>
      <c r="K4" s="3"/>
    </row>
    <row r="5" spans="1:11" x14ac:dyDescent="0.25">
      <c r="A5" s="3"/>
      <c r="B5" s="3"/>
      <c r="C5" s="3"/>
      <c r="D5" s="3"/>
      <c r="E5" s="3"/>
      <c r="F5" s="3"/>
      <c r="G5" s="3"/>
      <c r="H5" s="3"/>
      <c r="I5" s="3"/>
      <c r="J5" s="3"/>
      <c r="K5" s="3"/>
    </row>
    <row r="6" spans="1:11" x14ac:dyDescent="0.25">
      <c r="A6" s="3"/>
      <c r="B6" s="3"/>
      <c r="C6" s="3"/>
      <c r="D6" s="3"/>
      <c r="E6" s="3"/>
      <c r="F6" s="3"/>
      <c r="G6" s="3"/>
      <c r="H6" s="3"/>
      <c r="I6" s="3"/>
      <c r="J6" s="3"/>
      <c r="K6" s="3"/>
    </row>
    <row r="7" spans="1:11" x14ac:dyDescent="0.25">
      <c r="A7" s="3"/>
      <c r="B7" s="3"/>
      <c r="C7" s="3"/>
      <c r="D7" s="3"/>
      <c r="E7" s="3"/>
      <c r="F7" s="3"/>
      <c r="G7" s="3"/>
      <c r="H7" s="3"/>
      <c r="I7" s="3"/>
      <c r="J7" s="3"/>
      <c r="K7" s="3"/>
    </row>
    <row r="8" spans="1:11" x14ac:dyDescent="0.25">
      <c r="A8" s="3"/>
      <c r="B8" s="3"/>
      <c r="C8" s="3"/>
      <c r="D8" s="3"/>
      <c r="E8" s="3"/>
      <c r="F8" s="3"/>
      <c r="G8" s="3"/>
      <c r="H8" s="3"/>
      <c r="I8" s="3"/>
      <c r="J8" s="3"/>
      <c r="K8" s="3"/>
    </row>
    <row r="9" spans="1:11" x14ac:dyDescent="0.25">
      <c r="A9" s="3"/>
      <c r="B9" s="3"/>
      <c r="C9" s="3"/>
      <c r="D9" s="3"/>
      <c r="E9" s="3"/>
      <c r="F9" s="3"/>
      <c r="G9" s="3"/>
      <c r="H9" s="3"/>
      <c r="I9" s="3"/>
      <c r="J9" s="3"/>
      <c r="K9" s="3"/>
    </row>
    <row r="10" spans="1:11" x14ac:dyDescent="0.25">
      <c r="A10" s="3"/>
      <c r="B10" s="3"/>
      <c r="C10" s="3"/>
      <c r="D10" s="3"/>
      <c r="E10" s="3"/>
      <c r="F10" s="3"/>
      <c r="G10" s="3"/>
      <c r="H10" s="3"/>
      <c r="I10" s="3"/>
      <c r="J10" s="3"/>
      <c r="K10" s="3"/>
    </row>
    <row r="11" spans="1:11" x14ac:dyDescent="0.25">
      <c r="A11" s="3"/>
      <c r="B11" s="3"/>
      <c r="C11" s="3"/>
      <c r="D11" s="3"/>
      <c r="E11" s="3"/>
      <c r="F11" s="3"/>
      <c r="G11" s="3"/>
      <c r="H11" s="3"/>
      <c r="I11" s="3"/>
      <c r="J11" s="3"/>
      <c r="K11" s="3"/>
    </row>
    <row r="12" spans="1:11" x14ac:dyDescent="0.25">
      <c r="A12" s="3"/>
      <c r="B12" s="3"/>
      <c r="C12" s="3"/>
      <c r="D12" s="3"/>
      <c r="E12" s="3"/>
      <c r="F12" s="3"/>
      <c r="G12" s="3"/>
      <c r="H12" s="3"/>
      <c r="I12" s="3"/>
      <c r="J12" s="3"/>
      <c r="K12" s="3"/>
    </row>
    <row r="13" spans="1:11" x14ac:dyDescent="0.25">
      <c r="A13" s="3"/>
      <c r="B13" s="3"/>
      <c r="C13" s="3"/>
      <c r="D13" s="3"/>
      <c r="E13" s="3"/>
      <c r="F13" s="3"/>
      <c r="G13" s="3"/>
      <c r="H13" s="3"/>
      <c r="I13" s="3"/>
      <c r="J13" s="3"/>
      <c r="K13" s="3"/>
    </row>
    <row r="14" spans="1:11" x14ac:dyDescent="0.25">
      <c r="A14" s="3"/>
      <c r="B14" s="3"/>
      <c r="C14" s="3"/>
      <c r="D14" s="3"/>
      <c r="E14" s="3"/>
      <c r="F14" s="3"/>
      <c r="G14" s="3"/>
      <c r="H14" s="3"/>
      <c r="I14" s="3"/>
      <c r="J14" s="3"/>
      <c r="K14" s="3"/>
    </row>
    <row r="15" spans="1:11" x14ac:dyDescent="0.25">
      <c r="A15" s="3"/>
      <c r="B15" s="3"/>
      <c r="C15" s="3"/>
      <c r="D15" s="3"/>
      <c r="E15" s="3"/>
      <c r="F15" s="3"/>
      <c r="G15" s="3"/>
      <c r="H15" s="3"/>
      <c r="I15" s="3"/>
      <c r="J15" s="3"/>
      <c r="K15" s="3"/>
    </row>
    <row r="16" spans="1:11" x14ac:dyDescent="0.25">
      <c r="A16" s="3"/>
      <c r="B16" s="3"/>
      <c r="C16" s="3"/>
      <c r="D16" s="3"/>
      <c r="E16" s="3"/>
      <c r="F16" s="3"/>
      <c r="G16" s="3"/>
      <c r="H16" s="3"/>
      <c r="I16" s="3"/>
      <c r="J16" s="3"/>
      <c r="K16" s="3"/>
    </row>
    <row r="17" spans="1:11" x14ac:dyDescent="0.25">
      <c r="A17" s="3"/>
      <c r="B17" s="3"/>
      <c r="C17" s="3"/>
      <c r="D17" s="3"/>
      <c r="E17" s="3"/>
      <c r="F17" s="3"/>
      <c r="G17" s="3"/>
      <c r="H17" s="3"/>
      <c r="I17" s="3"/>
      <c r="J17" s="3"/>
      <c r="K17" s="3"/>
    </row>
    <row r="18" spans="1:11" x14ac:dyDescent="0.25">
      <c r="A18" s="3"/>
      <c r="B18" s="3"/>
      <c r="C18" s="3"/>
      <c r="D18" s="3"/>
      <c r="E18" s="3"/>
      <c r="F18" s="3"/>
      <c r="G18" s="3"/>
      <c r="H18" s="3"/>
      <c r="I18" s="3"/>
      <c r="J18" s="3"/>
      <c r="K18" s="3"/>
    </row>
    <row r="19" spans="1:11" x14ac:dyDescent="0.25">
      <c r="A19" s="3"/>
      <c r="B19" s="3"/>
      <c r="C19" s="3"/>
      <c r="D19" s="3"/>
      <c r="E19" s="3"/>
      <c r="F19" s="3"/>
      <c r="G19" s="3"/>
      <c r="H19" s="3"/>
      <c r="I19" s="3"/>
      <c r="J19" s="3"/>
      <c r="K19" s="3"/>
    </row>
    <row r="20" spans="1:11" x14ac:dyDescent="0.25">
      <c r="A20" s="3"/>
      <c r="B20" s="3"/>
      <c r="C20" s="3"/>
      <c r="D20" s="3"/>
      <c r="E20" s="3"/>
      <c r="F20" s="3"/>
      <c r="G20" s="3"/>
      <c r="H20" s="3"/>
      <c r="I20" s="3"/>
      <c r="J20" s="3"/>
      <c r="K20" s="3"/>
    </row>
    <row r="21" spans="1:11" x14ac:dyDescent="0.25">
      <c r="A21" s="3"/>
      <c r="B21" s="3"/>
      <c r="C21" s="3"/>
      <c r="D21" s="3"/>
      <c r="E21" s="3"/>
      <c r="F21" s="3"/>
      <c r="G21" s="3"/>
      <c r="H21" s="3"/>
      <c r="I21" s="3"/>
      <c r="J21" s="3"/>
      <c r="K21" s="3"/>
    </row>
  </sheetData>
  <mergeCells count="1">
    <mergeCell ref="A1:B1"/>
  </mergeCells>
  <dataValidations count="2">
    <dataValidation type="list" allowBlank="1" showInputMessage="1" showErrorMessage="1" sqref="I3:I21">
      <formula1>"En preparación,En licitación,En adjudicación,Formalizado en 2023,Formalizado en 2022,Formalizado en 2021,Formalizado en 2020,Declarado desierto"</formula1>
    </dataValidation>
    <dataValidation type="list" allowBlank="1" showInputMessage="1" showErrorMessage="1" sqref="J3:J21">
      <formula1>"Centro Especial de Empleo,Empresa de Inserción"</formula1>
    </dataValidation>
  </dataValidations>
  <pageMargins left="0.7" right="0.7" top="0.75" bottom="0.75" header="0.3" footer="0.3"/>
  <pageSetup paperSize="9" scale="53"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x14:formula1>
            <xm:f>Hoja1!$A$1:$A$92</xm:f>
          </x14:formula1>
          <xm:sqref>A4:A21</xm:sqref>
        </x14:dataValidation>
        <x14:dataValidation type="list" allowBlank="1" showInputMessage="1" showErrorMessage="1">
          <x14:formula1>
            <xm:f>Hoja1!$B$1:$B$11</xm:f>
          </x14:formula1>
          <xm:sqref>C3:C21</xm:sqref>
        </x14:dataValidation>
        <x14:dataValidation type="list" allowBlank="1" showInputMessage="1" showErrorMessage="1">
          <x14:formula1>
            <xm:f>'H:\presgtcontra\EXPEDIENTES CONTRATACION\EXPEDIENTES VIVOS\2024\PLAN CONTRATACIÓN 2024\[Previsión Contratos 2024 Deporte.xlsx]Hoja1'!#REF!</xm:f>
          </x14:formula1>
          <xm:sqref>A3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94"/>
  <sheetViews>
    <sheetView workbookViewId="0">
      <selection activeCell="C31" sqref="C31"/>
    </sheetView>
  </sheetViews>
  <sheetFormatPr baseColWidth="10" defaultRowHeight="15" x14ac:dyDescent="0.25"/>
  <cols>
    <col min="1" max="1" width="52.28515625" bestFit="1" customWidth="1"/>
    <col min="2" max="2" width="17.140625" bestFit="1" customWidth="1"/>
    <col min="3" max="3" width="17.28515625" customWidth="1"/>
  </cols>
  <sheetData>
    <row r="2" spans="1:2" x14ac:dyDescent="0.25">
      <c r="A2" s="10" t="s">
        <v>26</v>
      </c>
      <c r="B2" s="27" t="s">
        <v>121</v>
      </c>
    </row>
    <row r="3" spans="1:2" x14ac:dyDescent="0.25">
      <c r="A3" s="25" t="s">
        <v>27</v>
      </c>
      <c r="B3" s="27" t="s">
        <v>124</v>
      </c>
    </row>
    <row r="4" spans="1:2" x14ac:dyDescent="0.25">
      <c r="A4" s="12" t="s">
        <v>28</v>
      </c>
      <c r="B4" s="27" t="s">
        <v>125</v>
      </c>
    </row>
    <row r="5" spans="1:2" x14ac:dyDescent="0.25">
      <c r="A5" s="12" t="s">
        <v>29</v>
      </c>
      <c r="B5" s="27" t="s">
        <v>119</v>
      </c>
    </row>
    <row r="6" spans="1:2" x14ac:dyDescent="0.25">
      <c r="A6" s="12" t="s">
        <v>30</v>
      </c>
      <c r="B6" s="27" t="s">
        <v>118</v>
      </c>
    </row>
    <row r="7" spans="1:2" x14ac:dyDescent="0.25">
      <c r="A7" s="13" t="s">
        <v>31</v>
      </c>
      <c r="B7" s="26" t="s">
        <v>117</v>
      </c>
    </row>
    <row r="8" spans="1:2" x14ac:dyDescent="0.25">
      <c r="A8" s="11" t="s">
        <v>32</v>
      </c>
      <c r="B8" s="27" t="s">
        <v>123</v>
      </c>
    </row>
    <row r="9" spans="1:2" x14ac:dyDescent="0.25">
      <c r="A9" s="13" t="s">
        <v>33</v>
      </c>
      <c r="B9" s="28" t="s">
        <v>120</v>
      </c>
    </row>
    <row r="10" spans="1:2" x14ac:dyDescent="0.25">
      <c r="A10" s="12" t="s">
        <v>34</v>
      </c>
      <c r="B10" s="27" t="s">
        <v>122</v>
      </c>
    </row>
    <row r="11" spans="1:2" x14ac:dyDescent="0.25">
      <c r="A11" s="12" t="s">
        <v>35</v>
      </c>
      <c r="B11" s="27" t="s">
        <v>126</v>
      </c>
    </row>
    <row r="12" spans="1:2" x14ac:dyDescent="0.25">
      <c r="A12" s="14" t="s">
        <v>36</v>
      </c>
    </row>
    <row r="13" spans="1:2" x14ac:dyDescent="0.25">
      <c r="A13" s="15" t="s">
        <v>37</v>
      </c>
    </row>
    <row r="14" spans="1:2" x14ac:dyDescent="0.25">
      <c r="A14" s="15" t="s">
        <v>38</v>
      </c>
    </row>
    <row r="15" spans="1:2" x14ac:dyDescent="0.25">
      <c r="A15" s="10" t="s">
        <v>39</v>
      </c>
    </row>
    <row r="16" spans="1:2" x14ac:dyDescent="0.25">
      <c r="A16" s="16" t="s">
        <v>40</v>
      </c>
    </row>
    <row r="17" spans="1:1" x14ac:dyDescent="0.25">
      <c r="A17" s="16" t="s">
        <v>41</v>
      </c>
    </row>
    <row r="18" spans="1:1" x14ac:dyDescent="0.25">
      <c r="A18" s="10" t="s">
        <v>42</v>
      </c>
    </row>
    <row r="19" spans="1:1" x14ac:dyDescent="0.25">
      <c r="A19" s="16" t="s">
        <v>43</v>
      </c>
    </row>
    <row r="20" spans="1:1" x14ac:dyDescent="0.25">
      <c r="A20" s="10" t="s">
        <v>44</v>
      </c>
    </row>
    <row r="21" spans="1:1" x14ac:dyDescent="0.25">
      <c r="A21" s="16" t="s">
        <v>45</v>
      </c>
    </row>
    <row r="22" spans="1:1" x14ac:dyDescent="0.25">
      <c r="A22" s="17" t="s">
        <v>46</v>
      </c>
    </row>
    <row r="23" spans="1:1" x14ac:dyDescent="0.25">
      <c r="A23" s="12" t="s">
        <v>47</v>
      </c>
    </row>
    <row r="24" spans="1:1" x14ac:dyDescent="0.25">
      <c r="A24" s="18" t="s">
        <v>109</v>
      </c>
    </row>
    <row r="25" spans="1:1" x14ac:dyDescent="0.25">
      <c r="A25" s="18" t="s">
        <v>114</v>
      </c>
    </row>
    <row r="26" spans="1:1" x14ac:dyDescent="0.25">
      <c r="A26" s="18" t="s">
        <v>115</v>
      </c>
    </row>
    <row r="27" spans="1:1" x14ac:dyDescent="0.25">
      <c r="A27" s="18" t="s">
        <v>112</v>
      </c>
    </row>
    <row r="28" spans="1:1" x14ac:dyDescent="0.25">
      <c r="A28" s="18" t="s">
        <v>113</v>
      </c>
    </row>
    <row r="29" spans="1:1" x14ac:dyDescent="0.25">
      <c r="A29" s="18" t="s">
        <v>111</v>
      </c>
    </row>
    <row r="30" spans="1:1" x14ac:dyDescent="0.25">
      <c r="A30" s="18" t="s">
        <v>48</v>
      </c>
    </row>
    <row r="31" spans="1:1" x14ac:dyDescent="0.25">
      <c r="A31" s="18" t="s">
        <v>116</v>
      </c>
    </row>
    <row r="32" spans="1:1" x14ac:dyDescent="0.25">
      <c r="A32" s="24" t="s">
        <v>110</v>
      </c>
    </row>
    <row r="33" spans="1:1" x14ac:dyDescent="0.25">
      <c r="A33" s="24" t="s">
        <v>49</v>
      </c>
    </row>
    <row r="34" spans="1:1" x14ac:dyDescent="0.25">
      <c r="A34" s="12" t="s">
        <v>50</v>
      </c>
    </row>
    <row r="35" spans="1:1" x14ac:dyDescent="0.25">
      <c r="A35" s="18" t="s">
        <v>51</v>
      </c>
    </row>
    <row r="36" spans="1:1" x14ac:dyDescent="0.25">
      <c r="A36" s="19" t="s">
        <v>52</v>
      </c>
    </row>
    <row r="37" spans="1:1" x14ac:dyDescent="0.25">
      <c r="A37" s="20" t="s">
        <v>53</v>
      </c>
    </row>
    <row r="38" spans="1:1" x14ac:dyDescent="0.25">
      <c r="A38" s="19" t="s">
        <v>54</v>
      </c>
    </row>
    <row r="39" spans="1:1" x14ac:dyDescent="0.25">
      <c r="A39" s="20" t="s">
        <v>55</v>
      </c>
    </row>
    <row r="40" spans="1:1" x14ac:dyDescent="0.25">
      <c r="A40" s="19" t="s">
        <v>56</v>
      </c>
    </row>
    <row r="41" spans="1:1" x14ac:dyDescent="0.25">
      <c r="A41" s="21" t="s">
        <v>57</v>
      </c>
    </row>
    <row r="42" spans="1:1" x14ac:dyDescent="0.25">
      <c r="A42" s="20" t="s">
        <v>58</v>
      </c>
    </row>
    <row r="43" spans="1:1" x14ac:dyDescent="0.25">
      <c r="A43" s="19" t="s">
        <v>59</v>
      </c>
    </row>
    <row r="44" spans="1:1" x14ac:dyDescent="0.25">
      <c r="A44" s="19" t="s">
        <v>60</v>
      </c>
    </row>
    <row r="45" spans="1:1" x14ac:dyDescent="0.25">
      <c r="A45" s="19" t="s">
        <v>61</v>
      </c>
    </row>
    <row r="46" spans="1:1" x14ac:dyDescent="0.25">
      <c r="A46" s="19" t="s">
        <v>62</v>
      </c>
    </row>
    <row r="47" spans="1:1" x14ac:dyDescent="0.25">
      <c r="A47" s="19" t="s">
        <v>63</v>
      </c>
    </row>
    <row r="48" spans="1:1" x14ac:dyDescent="0.25">
      <c r="A48" s="20" t="s">
        <v>64</v>
      </c>
    </row>
    <row r="49" spans="1:4" x14ac:dyDescent="0.25">
      <c r="A49" s="20" t="s">
        <v>65</v>
      </c>
    </row>
    <row r="50" spans="1:4" x14ac:dyDescent="0.25">
      <c r="A50" s="19" t="s">
        <v>66</v>
      </c>
    </row>
    <row r="51" spans="1:4" x14ac:dyDescent="0.25">
      <c r="A51" s="20" t="s">
        <v>67</v>
      </c>
    </row>
    <row r="52" spans="1:4" x14ac:dyDescent="0.25">
      <c r="A52" s="20" t="s">
        <v>68</v>
      </c>
    </row>
    <row r="53" spans="1:4" x14ac:dyDescent="0.25">
      <c r="A53" s="19" t="s">
        <v>69</v>
      </c>
    </row>
    <row r="54" spans="1:4" x14ac:dyDescent="0.25">
      <c r="A54" s="19" t="s">
        <v>70</v>
      </c>
    </row>
    <row r="55" spans="1:4" x14ac:dyDescent="0.25">
      <c r="A55" s="20" t="s">
        <v>71</v>
      </c>
    </row>
    <row r="56" spans="1:4" x14ac:dyDescent="0.25">
      <c r="A56" s="19" t="s">
        <v>72</v>
      </c>
    </row>
    <row r="57" spans="1:4" x14ac:dyDescent="0.25">
      <c r="A57" s="12" t="s">
        <v>73</v>
      </c>
    </row>
    <row r="58" spans="1:4" x14ac:dyDescent="0.25">
      <c r="A58" s="12" t="s">
        <v>74</v>
      </c>
    </row>
    <row r="59" spans="1:4" x14ac:dyDescent="0.25">
      <c r="A59" s="18" t="s">
        <v>75</v>
      </c>
    </row>
    <row r="60" spans="1:4" x14ac:dyDescent="0.25">
      <c r="A60" s="13" t="s">
        <v>76</v>
      </c>
      <c r="C60" s="27"/>
    </row>
    <row r="61" spans="1:4" x14ac:dyDescent="0.25">
      <c r="A61" s="22" t="s">
        <v>77</v>
      </c>
      <c r="C61" s="27"/>
    </row>
    <row r="62" spans="1:4" x14ac:dyDescent="0.25">
      <c r="A62" s="11" t="s">
        <v>78</v>
      </c>
      <c r="C62" s="27"/>
    </row>
    <row r="63" spans="1:4" x14ac:dyDescent="0.25">
      <c r="A63" s="13" t="s">
        <v>79</v>
      </c>
      <c r="C63" s="27"/>
    </row>
    <row r="64" spans="1:4" x14ac:dyDescent="0.25">
      <c r="A64" s="22" t="s">
        <v>80</v>
      </c>
      <c r="C64" s="27"/>
      <c r="D64" s="27"/>
    </row>
    <row r="65" spans="1:3" x14ac:dyDescent="0.25">
      <c r="A65" s="22" t="s">
        <v>81</v>
      </c>
      <c r="C65" s="26"/>
    </row>
    <row r="66" spans="1:3" x14ac:dyDescent="0.25">
      <c r="A66" s="22" t="s">
        <v>82</v>
      </c>
      <c r="C66" s="27"/>
    </row>
    <row r="67" spans="1:3" x14ac:dyDescent="0.25">
      <c r="A67" s="13" t="s">
        <v>83</v>
      </c>
      <c r="C67" s="28"/>
    </row>
    <row r="68" spans="1:3" x14ac:dyDescent="0.25">
      <c r="A68" s="11" t="s">
        <v>84</v>
      </c>
      <c r="C68" s="27"/>
    </row>
    <row r="69" spans="1:3" x14ac:dyDescent="0.25">
      <c r="A69" s="12" t="s">
        <v>85</v>
      </c>
      <c r="C69" s="27"/>
    </row>
    <row r="70" spans="1:3" x14ac:dyDescent="0.25">
      <c r="A70" s="12" t="s">
        <v>86</v>
      </c>
    </row>
    <row r="71" spans="1:3" x14ac:dyDescent="0.25">
      <c r="A71" s="12" t="s">
        <v>87</v>
      </c>
    </row>
    <row r="72" spans="1:3" x14ac:dyDescent="0.25">
      <c r="A72" s="15" t="s">
        <v>88</v>
      </c>
    </row>
    <row r="73" spans="1:3" x14ac:dyDescent="0.25">
      <c r="A73" s="12" t="s">
        <v>89</v>
      </c>
    </row>
    <row r="74" spans="1:3" x14ac:dyDescent="0.25">
      <c r="A74" s="12" t="s">
        <v>90</v>
      </c>
    </row>
    <row r="75" spans="1:3" x14ac:dyDescent="0.25">
      <c r="A75" s="22" t="s">
        <v>91</v>
      </c>
    </row>
    <row r="76" spans="1:3" x14ac:dyDescent="0.25">
      <c r="A76" s="22" t="s">
        <v>92</v>
      </c>
    </row>
    <row r="77" spans="1:3" x14ac:dyDescent="0.25">
      <c r="A77" s="22" t="s">
        <v>93</v>
      </c>
    </row>
    <row r="78" spans="1:3" x14ac:dyDescent="0.25">
      <c r="A78" s="22" t="s">
        <v>94</v>
      </c>
    </row>
    <row r="79" spans="1:3" x14ac:dyDescent="0.25">
      <c r="A79" s="22" t="s">
        <v>95</v>
      </c>
    </row>
    <row r="80" spans="1:3" x14ac:dyDescent="0.25">
      <c r="A80" s="22" t="s">
        <v>96</v>
      </c>
    </row>
    <row r="81" spans="1:1" x14ac:dyDescent="0.25">
      <c r="A81" s="22" t="s">
        <v>97</v>
      </c>
    </row>
    <row r="82" spans="1:1" x14ac:dyDescent="0.25">
      <c r="A82" s="22" t="s">
        <v>98</v>
      </c>
    </row>
    <row r="83" spans="1:1" x14ac:dyDescent="0.25">
      <c r="A83" s="22" t="s">
        <v>99</v>
      </c>
    </row>
    <row r="84" spans="1:1" x14ac:dyDescent="0.25">
      <c r="A84" s="22" t="s">
        <v>100</v>
      </c>
    </row>
    <row r="85" spans="1:1" x14ac:dyDescent="0.25">
      <c r="A85" s="22" t="s">
        <v>101</v>
      </c>
    </row>
    <row r="86" spans="1:1" x14ac:dyDescent="0.25">
      <c r="A86" s="12" t="s">
        <v>102</v>
      </c>
    </row>
    <row r="87" spans="1:1" x14ac:dyDescent="0.25">
      <c r="A87" s="12" t="s">
        <v>103</v>
      </c>
    </row>
    <row r="88" spans="1:1" x14ac:dyDescent="0.25">
      <c r="A88" s="12" t="s">
        <v>104</v>
      </c>
    </row>
    <row r="89" spans="1:1" x14ac:dyDescent="0.25">
      <c r="A89" s="12" t="s">
        <v>105</v>
      </c>
    </row>
    <row r="90" spans="1:1" x14ac:dyDescent="0.25">
      <c r="A90" s="12" t="s">
        <v>106</v>
      </c>
    </row>
    <row r="91" spans="1:1" x14ac:dyDescent="0.25">
      <c r="A91" s="12" t="s">
        <v>107</v>
      </c>
    </row>
    <row r="92" spans="1:1" x14ac:dyDescent="0.25">
      <c r="A92" s="12" t="s">
        <v>108</v>
      </c>
    </row>
    <row r="93" spans="1:1" x14ac:dyDescent="0.25">
      <c r="A93" s="3"/>
    </row>
    <row r="94" spans="1:1" x14ac:dyDescent="0.25">
      <c r="A94" s="23"/>
    </row>
  </sheetData>
  <sortState ref="A1:A94">
    <sortCondition ref="A1:A94"/>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Previsión Contratos 2024</vt:lpstr>
      <vt:lpstr>Previsión Reservados 2024</vt: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Gloria</dc:creator>
  <cp:lastModifiedBy>Administrador</cp:lastModifiedBy>
  <cp:lastPrinted>2023-12-19T09:45:02Z</cp:lastPrinted>
  <dcterms:created xsi:type="dcterms:W3CDTF">2023-12-04T08:32:29Z</dcterms:created>
  <dcterms:modified xsi:type="dcterms:W3CDTF">2024-02-05T09:41:35Z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BExAnalyzer_OldName">
    <vt:lpwstr>Previsión Contratos 2024.xlsx</vt:lpwstr>
  </property>
</Properties>
</file>