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ITA\"/>
    </mc:Choice>
  </mc:AlternateContent>
  <bookViews>
    <workbookView xWindow="0" yWindow="0" windowWidth="28800" windowHeight="12450"/>
  </bookViews>
  <sheets>
    <sheet name="Previsión Contratos 2024" sheetId="1" r:id="rId1"/>
    <sheet name="Hoja2" sheetId="7" state="hidden" r:id="rId2"/>
    <sheet name="Previsión Reservados 2024" sheetId="5" r:id="rId3"/>
    <sheet name="Hoja1" sheetId="6" r:id="rId4"/>
  </sheets>
  <definedNames>
    <definedName name="_xlnm._FilterDatabase" localSheetId="3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M22" i="1"/>
  <c r="L24" i="1"/>
  <c r="L23" i="1"/>
  <c r="L22" i="1"/>
  <c r="L21" i="1"/>
  <c r="L20" i="1"/>
  <c r="L13" i="1"/>
  <c r="L19" i="1"/>
  <c r="L18" i="1"/>
  <c r="L17" i="1"/>
  <c r="L15" i="1" l="1"/>
  <c r="L14" i="1"/>
  <c r="L6" i="1"/>
  <c r="L11" i="1" l="1"/>
  <c r="L10" i="1"/>
  <c r="L9" i="1"/>
  <c r="M5" i="1"/>
  <c r="M7" i="1"/>
  <c r="M6" i="1"/>
  <c r="L7" i="1" l="1"/>
  <c r="L8" i="1"/>
  <c r="L5" i="1"/>
</calcChain>
</file>

<file path=xl/sharedStrings.xml><?xml version="1.0" encoding="utf-8"?>
<sst xmlns="http://schemas.openxmlformats.org/spreadsheetml/2006/main" count="524" uniqueCount="237">
  <si>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</si>
  <si>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</si>
  <si>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</si>
  <si>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</si>
  <si>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</si>
  <si>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</si>
  <si>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</si>
  <si>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</si>
  <si>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</si>
  <si>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</si>
  <si>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</si>
  <si>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</si>
  <si>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</si>
  <si>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</si>
  <si>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</si>
  <si>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</si>
  <si>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</si>
  <si>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</si>
  <si>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</si>
  <si>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</si>
  <si>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</si>
  <si>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</si>
  <si>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</si>
  <si>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</si>
  <si>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</si>
  <si>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</si>
  <si>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</si>
  <si>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</si>
  <si>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</si>
  <si>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</si>
  <si>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</si>
  <si>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</si>
  <si>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</si>
  <si>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</si>
  <si>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</si>
  <si>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</si>
  <si>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</si>
  <si>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</si>
  <si>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</si>
  <si>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</si>
  <si>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</si>
  <si>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</si>
  <si>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</si>
  <si>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</si>
  <si>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</si>
  <si>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</si>
  <si>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</si>
  <si>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</si>
  <si>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</si>
  <si>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</si>
  <si>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</si>
  <si>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</si>
  <si>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</si>
  <si>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</si>
  <si>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</si>
  <si>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</si>
  <si>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</si>
  <si>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</si>
  <si>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</si>
  <si>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</si>
  <si>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</si>
  <si>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</si>
  <si>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</si>
  <si>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</si>
  <si>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</si>
  <si>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</si>
  <si>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</si>
  <si>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</si>
  <si>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</si>
  <si>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</si>
  <si>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</si>
  <si>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</si>
  <si>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</si>
  <si>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</si>
  <si>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</si>
  <si>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</si>
  <si>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</si>
  <si>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</si>
  <si>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</si>
  <si>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</si>
  <si>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</si>
  <si>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</si>
  <si>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</si>
  <si>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</si>
  <si>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</si>
  <si>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</si>
  <si>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</si>
  <si>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</si>
  <si>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</si>
  <si>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</si>
  <si>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</si>
  <si>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</si>
  <si>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</si>
  <si>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</si>
  <si>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</si>
  <si>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</si>
  <si>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</si>
  <si>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</si>
  <si>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</si>
  <si>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</si>
  <si>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</si>
  <si>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</si>
  <si>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</si>
  <si>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</si>
  <si>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</si>
  <si>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</si>
  <si>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</si>
  <si>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</si>
  <si>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</si>
  <si>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</si>
  <si>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</si>
  <si>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</si>
  <si>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</si>
  <si>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</si>
  <si>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</si>
  <si>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</si>
  <si>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</si>
  <si>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</si>
  <si>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</si>
  <si>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</si>
  <si>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</si>
  <si>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</si>
  <si>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</si>
  <si>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</si>
  <si>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</si>
  <si>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</si>
  <si>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</si>
  <si>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</si>
  <si>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</si>
  <si>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</si>
  <si>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</si>
  <si>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</si>
  <si>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</si>
  <si>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</si>
  <si>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</si>
  <si>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</si>
  <si>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 xml:space="preserve">MANTENIMIENTO DE  APARATOS ELEVADORES </t>
  </si>
  <si>
    <t>VALOR ESTIMADO DEL CONTRATO (**)</t>
  </si>
  <si>
    <t>(**)Valor estimado  sin IVA : (presupuesto de licitacion, prorrogas y modificaciones)</t>
  </si>
  <si>
    <t>PYME si, siempre que cumpla con los requisitos de capacidad técnica requerida para la ejecución del servicio según el Real Decreto 88/2013, de 8 de febrero, por el que se aprueba la Instrucción Técnica Complementaria AEM 1 “Ascensores” del Reglamento de Aparatos de Elevación y Manutención aprobado por Real Decreto 2291/1985, de 8 de noviembre, indica en su artículo 5 en relación al mantenimiento de un ascensor que: “El mantenimiento de los ascensores deberá ser realizado por empresas conservadoras, a las que se refiere el apartado 6 de esta ITC”</t>
  </si>
  <si>
    <t xml:space="preserve">PYME si, siempre que cumpla con los requisitos de capacidad técnica requerida para la ejecución del servicio </t>
  </si>
  <si>
    <t>MANTENIMIENTO Y ACTUACIONES DE JARDINERIA EN ZONAS AJARDINADAS Y NO AJARDINADAS</t>
  </si>
  <si>
    <t>Exigencia durante toda la ejecución del contrato de un Programa / Plan de Gestión de Residuos</t>
  </si>
  <si>
    <t>Centro Especial de Empleo</t>
  </si>
  <si>
    <t>En preparación</t>
  </si>
  <si>
    <t>MANTENIMIENTO DE SISTEMA DE CLIMATIZACIÓN</t>
  </si>
  <si>
    <t>NO</t>
  </si>
  <si>
    <t>SI</t>
  </si>
  <si>
    <t>ABIERTO SIMPLIFICADO ABREVIADO</t>
  </si>
  <si>
    <t>ENERO-24</t>
  </si>
  <si>
    <t>MARZO-24</t>
  </si>
  <si>
    <t>SERVICIOS GENERALES</t>
  </si>
  <si>
    <t xml:space="preserve">MANTENIMIENTO DE SISTEMAS DE ALARMAS Y CONTRAINCENDIOS </t>
  </si>
  <si>
    <t>JUNIO-24</t>
  </si>
  <si>
    <t>NOVIEMBRE-24</t>
  </si>
  <si>
    <t>FEBRERO-25</t>
  </si>
  <si>
    <t xml:space="preserve">ABIERTO SIMPLIFICADO </t>
  </si>
  <si>
    <t>MARZO-25</t>
  </si>
  <si>
    <t>MAYO-25</t>
  </si>
  <si>
    <t>6 MESES</t>
  </si>
  <si>
    <t>ADQUISICION/ SUMINISTRO, INSTALACION Y PUESTA EN MARCHA  DE UNA EXTRUSORA PARA EL PROCESADO  DE MATERIALES POLIMERICOS</t>
  </si>
  <si>
    <t xml:space="preserve">INSTALACION SOLAR FOTOVOLTAICA EN ITA PARA CONSUMO PROPIO </t>
  </si>
  <si>
    <t>ABIERTO</t>
  </si>
  <si>
    <t>6  MESES</t>
  </si>
  <si>
    <t>TECNOLOGIA MATERIALES Y COMPONENTES</t>
  </si>
  <si>
    <t>ADQUSICION / SUMINISTRO, INSTALACION Y PUESTA EN MARCHA DE UN NUEVO SISTEMA DE  VIBRACION MULTIAXIAL (2 EJES) ELECTRODINAMICO</t>
  </si>
  <si>
    <t>9 MESES</t>
  </si>
  <si>
    <t>SISTEMA ROBOTIZADO PARA LA FABRICACION DE COMPONENTES MEDIANTE AUTOMATIC FIBER PLACEMENT (AFP) EN MATERIALES COMPUESTOS</t>
  </si>
  <si>
    <t>PRESTACION DE SERVICIOS PARA LA REALIZACION DE AUDITORIAS FINANCIERAS DE LOS PROYECTOS DE FINANCIACION PUBLICA COMPETITIVA CONCEDIDOS AL ITA</t>
  </si>
  <si>
    <t>JUSTIFICACION DE PROYECTOS FPC</t>
  </si>
  <si>
    <t>SI PARCIALMENTE</t>
  </si>
  <si>
    <t xml:space="preserve">SERVICIOS DE AUDITORIA VOLUNTARIA  DE REGULARIDAD DE LAS CUENTAS ANUALES DEL ITA </t>
  </si>
  <si>
    <t>ADMINISTRACION Y FINANZAS</t>
  </si>
  <si>
    <t>ASESORAMIENTO JURIDICO</t>
  </si>
  <si>
    <t>ABRIL-24</t>
  </si>
  <si>
    <t>Formación del personal que intervenga en el montaje del Posicionador Global en PRL  asociados al tipo de instalación y emplazamiento</t>
  </si>
  <si>
    <t>SUMINISTRO, INSTALACION Y PUESTA EN MARCHA DE UN POSICIONADOR GLOBAL</t>
  </si>
  <si>
    <t>ABIERTO SIMPLIFICADO</t>
  </si>
  <si>
    <t>FEBRERO-24</t>
  </si>
  <si>
    <t>SISTEMAS MECATRONICOS</t>
  </si>
  <si>
    <t xml:space="preserve">Se considera adecuado  para PYME, siempre que cuente con los medios personales y materiales que se establezcan </t>
  </si>
  <si>
    <t xml:space="preserve">SERVICIO DE IMPARTICIÓN DE CURSOS DE FORMACIÓN EN MATERIA DE PREVENCIÓN DE SEGURIDAD Y SALUD LABORAL, PARA EL INSTITUTO TECNOLÓGICO DE ARAGÓN </t>
  </si>
  <si>
    <t>Toda la documentación que se genere ha de ser en formato digital</t>
  </si>
  <si>
    <t>20 MESES</t>
  </si>
  <si>
    <t>RRHH-PRL</t>
  </si>
  <si>
    <t>PYME si, siempre que cuente con la infraestructura necesaria</t>
  </si>
  <si>
    <t>SUMINISTRO  DE SOFTWARE Y SERVICIO DE MANTENIMIENTO Y SOPORTE DE UNA HERRAMIENTA PARA LA GESTIÓN DEL SISTEMA DE PREVENCIÓN DE RIESGO LABORALES (SOFTWARE, CONFIGURACIÓN, FORMACIÓN Y MANTENIMIENTO EN SU MANEJO)</t>
  </si>
  <si>
    <t>SEPTIEMBRE-24</t>
  </si>
  <si>
    <t>NOVIEMBRE</t>
  </si>
  <si>
    <t>5 AÑOS</t>
  </si>
  <si>
    <t>Por el alcace del software se requiere de una plataforma con elevados recursos para su mantenimiento</t>
  </si>
  <si>
    <t xml:space="preserve">Digitalización </t>
  </si>
  <si>
    <t>Asistencia en remoto para llevar a cabo el servicio de uso y soporte, y conexión on line para reuniones, formaciones, etc</t>
  </si>
  <si>
    <t>SERVICIO DE ACTIVIDADES DE EMPRENDIMIENTO PARA JOVENES</t>
  </si>
  <si>
    <t>2 AÑOS</t>
  </si>
  <si>
    <t>DESARROLLO DE NEGOCIO</t>
  </si>
  <si>
    <t>PYME si, siempre que cuente con los medios personales que se establezcan</t>
  </si>
  <si>
    <t>Aplicación de medidas de apoyo al empleo</t>
  </si>
  <si>
    <t>Gestión de residuos</t>
  </si>
  <si>
    <t>Recogida selectiva de los residuos generados durante la ejecución del contrato. Retirada de los embalajes y envases vacíos, para depositarlos en los contenedores correspondientes o, en su caso, en el punto limpio u otro sistema de gestión de residuos autorizado</t>
  </si>
  <si>
    <t>PYME si, siempre que cumpla con los requisitos de capacidad técnica requerida para la ejecución del servicio y que cuente con el personal que se exija en la adscripción de medios.</t>
  </si>
  <si>
    <t>PYME si, siempre que cuente con el medios personales que se exijan en la adscripción de medios</t>
  </si>
  <si>
    <t>15 MESES</t>
  </si>
  <si>
    <t>Cumplimiento principio DNSH y Etiquetado verde de acuerdo al componente e inversión del  PRTR asociado al contrato. Contribuir a la transición verde mediante la aplicación de la misma a la eficiencia y ahorro energético, control y optimización de emisiones, mitigación de desastres derivados del cambio climático y ayuda a proteger la biodiversidad.</t>
  </si>
  <si>
    <t>Contribución del contrato a la transición digital</t>
  </si>
  <si>
    <t>INNOVACION ESTRATEGICA</t>
  </si>
  <si>
    <t>JULIO-2024</t>
  </si>
  <si>
    <t xml:space="preserve"> - Cumplimiento de las obligaciones de comunicación establecidas en el art. 9 de la Orden HFP/1030/2021, de 29 de septiembre, por la que se configura el sistema de gestión del Plan de Recuperación, Transformación y Resiliencia.
    - Sometimiento del contratista a la normativa nacional y de la Unión Europea en materia de protección de datos.</t>
  </si>
  <si>
    <t>Aplicación de medidas de apoyo al empleo. Medidas de igualdad</t>
  </si>
  <si>
    <t xml:space="preserve">DESARROLLO DE SISTEMAS DE CAPTURA DE DATOS PARA INSTALACIONES TURISTICAS DE ARAGON  </t>
  </si>
  <si>
    <t xml:space="preserve">RENOVACION LICENCIAS ANYLOGIC </t>
  </si>
  <si>
    <t>RENOVACION LICENCIAS OrCAD Cadence</t>
  </si>
  <si>
    <t xml:space="preserve">SERVICIOS DE MIGRACION DE TENANT MS 365 </t>
  </si>
  <si>
    <t xml:space="preserve">SOFTWARE DE BACKUP PARA MS 365  </t>
  </si>
  <si>
    <t>SERVICIOS DE MIGRACION CORREO ELECTRONICO EXCHANGE</t>
  </si>
  <si>
    <t>OCTUBRE-24</t>
  </si>
  <si>
    <t>3 MESES</t>
  </si>
  <si>
    <t>SERVICIOS TI</t>
  </si>
  <si>
    <t>Reducción gases efecto invernadero. Asistencia en remoto</t>
  </si>
  <si>
    <t>Estabilidad en el empleo. Aplicación medidas de apoyo al empleo</t>
  </si>
  <si>
    <t>2 AÑOS INICIALES +2 prorrogas anuales</t>
  </si>
  <si>
    <t>1 AÑO INICIAL +3 prorrogas anuales</t>
  </si>
  <si>
    <t>1 AÑO INICIAL + 2 prorrogas anuales</t>
  </si>
  <si>
    <t>1 AÑO INICIAL + 1 prórroga anual</t>
  </si>
  <si>
    <t>2 AÑOS INICIALES +2 años de prórroga</t>
  </si>
  <si>
    <t>2 AÑOS +2 años de prórroga</t>
  </si>
  <si>
    <t>1 AÑO+ 2 prórrogas anuales</t>
  </si>
  <si>
    <t>2 AÑOS INICIALES + 2 años prórroga</t>
  </si>
  <si>
    <t>2 AÑOS INICIALES + 2 años de prorroga</t>
  </si>
  <si>
    <t>RENOVACION A3NOM</t>
  </si>
  <si>
    <t>Servicio de limpieza ropa de trabajo</t>
  </si>
  <si>
    <t>Servicios de impresión</t>
  </si>
  <si>
    <t xml:space="preserve">SERVICIOS GENERALES </t>
  </si>
  <si>
    <t>DIRECCION</t>
  </si>
  <si>
    <t>Servicio de recepción</t>
  </si>
  <si>
    <t xml:space="preserve">Formalizado en 2023 </t>
  </si>
  <si>
    <t xml:space="preserve">Fecha finalización contrato menor: 16/07/2024. ITA ADHESIÓN AMH-DGA de servicio de limpieza  y reciclaje de ropa laboral.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</si>
</sst>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 style="thin">
        <color indexed="64"/>
      </left>
      <right style="thick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5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8" fontId="0" fillId="0" borderId="10" xfId="0" applyNumberFormat="1" applyBorder="1"/>
    <xf numFmtId="0" fontId="0" fillId="0" borderId="2" xfId="0" applyBorder="1" applyAlignment="1">
      <alignment wrapText="1"/>
    </xf>
    <xf numFmtId="8" fontId="0" fillId="0" borderId="1" xfId="0" applyNumberFormat="1" applyBorder="1"/>
    <xf numFmtId="4" fontId="9" fillId="0" borderId="1" xfId="0" applyNumberFormat="1" applyFont="1" applyBorder="1" applyAlignment="1">
      <alignment vertical="center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49" fontId="0" fillId="0" borderId="10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0" fontId="10" fillId="0" borderId="1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" fontId="0" fillId="0" borderId="1" xfId="0" applyNumberFormat="1" applyBorder="1"/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wrapText="1"/>
    </xf>
    <xf numFmtId="0" fontId="9" fillId="0" borderId="1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9" fillId="0" borderId="13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0" fillId="0" borderId="0" xfId="0" applyFont="1"/>
    <xf numFmtId="0" fontId="10" fillId="0" borderId="2" xfId="0" applyFont="1" applyBorder="1"/>
    <xf numFmtId="0" fontId="10" fillId="0" borderId="15" xfId="0" applyFont="1" applyBorder="1"/>
    <xf numFmtId="0" fontId="9" fillId="0" borderId="1" xfId="0" applyFont="1" applyBorder="1"/>
    <xf numFmtId="0" fontId="9" fillId="0" borderId="14" xfId="0" applyFont="1" applyBorder="1"/>
    <xf numFmtId="4" fontId="9" fillId="0" borderId="1" xfId="0" applyNumberFormat="1" applyFont="1" applyBorder="1"/>
    <xf numFmtId="0" fontId="9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2" xfId="0" applyFont="1" applyBorder="1"/>
    <xf numFmtId="49" fontId="9" fillId="0" borderId="1" xfId="0" applyNumberFormat="1" applyFont="1" applyBorder="1"/>
    <xf numFmtId="0" fontId="9" fillId="0" borderId="2" xfId="0" applyFont="1" applyBorder="1"/>
    <xf numFmtId="44" fontId="9" fillId="0" borderId="10" xfId="1" applyFont="1" applyBorder="1"/>
    <xf numFmtId="44" fontId="9" fillId="0" borderId="16" xfId="1" applyFont="1" applyBorder="1"/>
    <xf numFmtId="0" fontId="9" fillId="0" borderId="14" xfId="0" applyFont="1" applyBorder="1" applyAlignment="1">
      <alignment wrapText="1"/>
    </xf>
    <xf numFmtId="44" fontId="9" fillId="0" borderId="1" xfId="1" applyFont="1" applyFill="1" applyBorder="1"/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30" xfId="0" applyFont="1" applyBorder="1" applyAlignment="1">
      <alignment wrapText="1"/>
    </xf>
    <xf numFmtId="0" fontId="0" fillId="0" borderId="31" xfId="0" applyBorder="1"/>
    <xf numFmtId="0" fontId="9" fillId="0" borderId="32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33" xfId="0" applyBorder="1"/>
    <xf numFmtId="0" fontId="0" fillId="0" borderId="34" xfId="0" applyBorder="1"/>
    <xf numFmtId="0" fontId="10" fillId="0" borderId="16" xfId="0" quotePrefix="1" applyFont="1" applyBorder="1" applyAlignment="1">
      <alignment wrapText="1"/>
    </xf>
    <xf numFmtId="0" fontId="10" fillId="0" borderId="30" xfId="0" applyFont="1" applyBorder="1"/>
    <xf numFmtId="0" fontId="0" fillId="0" borderId="30" xfId="0" applyBorder="1"/>
    <xf numFmtId="8" fontId="0" fillId="0" borderId="16" xfId="0" applyNumberFormat="1" applyBorder="1"/>
    <xf numFmtId="8" fontId="0" fillId="0" borderId="35" xfId="0" applyNumberFormat="1" applyBorder="1"/>
    <xf numFmtId="8" fontId="0" fillId="0" borderId="32" xfId="0" applyNumberFormat="1" applyBorder="1"/>
    <xf numFmtId="8" fontId="0" fillId="0" borderId="22" xfId="0" applyNumberFormat="1" applyBorder="1"/>
    <xf numFmtId="8" fontId="0" fillId="0" borderId="36" xfId="0" applyNumberFormat="1" applyBorder="1"/>
    <xf numFmtId="8" fontId="0" fillId="0" borderId="25" xfId="0" applyNumberFormat="1" applyBorder="1"/>
    <xf numFmtId="4" fontId="9" fillId="0" borderId="30" xfId="0" applyNumberFormat="1" applyFont="1" applyBorder="1" applyAlignment="1">
      <alignment vertical="center"/>
    </xf>
    <xf numFmtId="0" fontId="0" fillId="0" borderId="37" xfId="0" applyBorder="1" applyAlignment="1">
      <alignment wrapText="1"/>
    </xf>
    <xf numFmtId="0" fontId="1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12" fillId="0" borderId="44" xfId="0" applyFont="1" applyBorder="1" applyAlignment="1">
      <alignment wrapText="1"/>
    </xf>
    <xf numFmtId="0" fontId="0" fillId="0" borderId="28" xfId="0" applyBorder="1"/>
    <xf numFmtId="0" fontId="9" fillId="0" borderId="45" xfId="0" applyFont="1" applyBorder="1" applyAlignment="1">
      <alignment horizontal="left" vertical="center" wrapText="1"/>
    </xf>
    <xf numFmtId="0" fontId="0" fillId="0" borderId="46" xfId="0" applyBorder="1" applyAlignment="1">
      <alignment wrapText="1"/>
    </xf>
    <xf numFmtId="0" fontId="11" fillId="0" borderId="46" xfId="0" applyFont="1" applyBorder="1"/>
    <xf numFmtId="4" fontId="12" fillId="0" borderId="46" xfId="0" applyNumberFormat="1" applyFont="1" applyBorder="1" applyAlignment="1">
      <alignment wrapText="1"/>
    </xf>
    <xf numFmtId="0" fontId="12" fillId="0" borderId="47" xfId="0" applyFont="1" applyBorder="1" applyAlignment="1">
      <alignment wrapText="1"/>
    </xf>
    <xf numFmtId="0" fontId="9" fillId="0" borderId="48" xfId="0" applyFont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50" xfId="0" applyBorder="1"/>
    <xf numFmtId="0" fontId="0" fillId="0" borderId="51" xfId="0" applyBorder="1" applyAlignment="1">
      <alignment wrapText="1"/>
    </xf>
    <xf numFmtId="0" fontId="0" fillId="0" borderId="52" xfId="0" applyBorder="1"/>
    <xf numFmtId="0" fontId="0" fillId="0" borderId="54" xfId="0" applyBorder="1"/>
    <xf numFmtId="0" fontId="0" fillId="0" borderId="55" xfId="0" applyBorder="1"/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4" fontId="9" fillId="0" borderId="0" xfId="1" applyFont="1" applyFill="1" applyBorder="1"/>
    <xf numFmtId="165" fontId="0" fillId="0" borderId="10" xfId="0" applyNumberFormat="1" applyBorder="1"/>
    <xf numFmtId="4" fontId="0" fillId="0" borderId="10" xfId="0" applyNumberForma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="60" zoomScaleNormal="60" workbookViewId="0">
      <selection activeCell="A4" sqref="A4"/>
    </sheetView>
  </sheetViews>
  <sheetFormatPr baseColWidth="10" defaultRowHeight="15" x14ac:dyDescent="0.25"/>
  <cols>
    <col min="1" max="1" width="33.85546875" style="123" customWidth="1"/>
    <col min="2" max="2" width="28.28515625" customWidth="1"/>
    <col min="3" max="3" width="25.28515625" customWidth="1"/>
    <col min="4" max="4" width="23.140625" customWidth="1"/>
    <col min="5" max="5" width="24.42578125" customWidth="1"/>
    <col min="6" max="6" width="25.28515625" customWidth="1"/>
    <col min="7" max="7" width="21" customWidth="1"/>
    <col min="8" max="8" width="14.85546875" customWidth="1"/>
    <col min="9" max="9" width="14.28515625" customWidth="1"/>
    <col min="10" max="10" width="13.5703125" customWidth="1"/>
    <col min="11" max="11" width="16.85546875" customWidth="1"/>
    <col min="12" max="12" width="16" customWidth="1"/>
    <col min="13" max="13" width="13.7109375" customWidth="1"/>
    <col min="14" max="14" width="18.85546875" customWidth="1"/>
    <col min="15" max="15" width="10.7109375" customWidth="1"/>
    <col min="16" max="16" width="13.7109375" customWidth="1"/>
    <col min="17" max="17" width="13.140625" customWidth="1"/>
    <col min="18" max="18" width="14.42578125" customWidth="1"/>
    <col min="19" max="19" width="15.28515625" customWidth="1"/>
    <col min="20" max="20" width="13.28515625" customWidth="1"/>
    <col min="21" max="21" width="12.7109375" customWidth="1"/>
    <col min="22" max="22" width="34.7109375" customWidth="1"/>
    <col min="23" max="23" width="12" customWidth="1"/>
    <col min="24" max="24" width="16" customWidth="1"/>
    <col min="25" max="25" width="15.42578125" customWidth="1"/>
    <col min="26" max="26" width="15.140625" customWidth="1"/>
  </cols>
  <sheetData>
    <row r="1" spans="1:26" ht="36.75" customHeight="1" thickBot="1" x14ac:dyDescent="0.3">
      <c r="A1" s="128" t="s">
        <v>12</v>
      </c>
      <c r="B1" s="128"/>
    </row>
    <row r="2" spans="1:26" ht="34.5" customHeight="1" thickBot="1" x14ac:dyDescent="0.3">
      <c r="A2" s="118"/>
      <c r="B2" s="12"/>
      <c r="C2" s="129" t="s">
        <v>14</v>
      </c>
      <c r="D2" s="132"/>
      <c r="E2" s="132"/>
      <c r="F2" s="132"/>
      <c r="G2" s="133"/>
      <c r="H2" s="12"/>
      <c r="U2" s="129" t="s">
        <v>19</v>
      </c>
      <c r="V2" s="131"/>
      <c r="W2" s="129" t="s">
        <v>18</v>
      </c>
      <c r="X2" s="130"/>
      <c r="Y2" s="130"/>
      <c r="Z2" s="131"/>
    </row>
    <row r="3" spans="1:26" s="14" customFormat="1" ht="62.1" customHeight="1" thickTop="1" thickBot="1" x14ac:dyDescent="0.3">
      <c r="A3" s="5" t="s">
        <v>0</v>
      </c>
      <c r="B3" s="13" t="s">
        <v>1</v>
      </c>
      <c r="C3" s="98" t="s">
        <v>132</v>
      </c>
      <c r="D3" s="33" t="s">
        <v>130</v>
      </c>
      <c r="E3" s="1" t="s">
        <v>131</v>
      </c>
      <c r="F3" s="1" t="s">
        <v>129</v>
      </c>
      <c r="G3" s="4" t="s">
        <v>128</v>
      </c>
      <c r="H3" s="33" t="s">
        <v>2</v>
      </c>
      <c r="I3" s="1" t="s">
        <v>134</v>
      </c>
      <c r="J3" s="1" t="s">
        <v>135</v>
      </c>
      <c r="K3" s="1" t="s">
        <v>8</v>
      </c>
      <c r="L3" s="1" t="s">
        <v>7</v>
      </c>
      <c r="M3" s="1" t="s">
        <v>137</v>
      </c>
      <c r="N3" s="1" t="s">
        <v>3</v>
      </c>
      <c r="O3" s="1" t="s">
        <v>133</v>
      </c>
      <c r="P3" s="1" t="s">
        <v>13</v>
      </c>
      <c r="Q3" s="1" t="s">
        <v>4</v>
      </c>
      <c r="R3" s="1" t="s">
        <v>5</v>
      </c>
      <c r="S3" s="13" t="s">
        <v>16</v>
      </c>
      <c r="T3" s="13" t="s">
        <v>6</v>
      </c>
      <c r="U3" s="5" t="s">
        <v>9</v>
      </c>
      <c r="V3" s="4" t="s">
        <v>10</v>
      </c>
      <c r="W3" s="5" t="s">
        <v>9</v>
      </c>
      <c r="X3" s="1" t="s">
        <v>11</v>
      </c>
      <c r="Y3" s="1" t="s">
        <v>17</v>
      </c>
      <c r="Z3" s="4" t="s">
        <v>15</v>
      </c>
    </row>
    <row r="4" spans="1:26" ht="204.4" customHeight="1" thickBot="1" x14ac:dyDescent="0.3">
      <c r="A4" s="119" t="s">
        <v>83</v>
      </c>
      <c r="B4" s="106" t="s">
        <v>136</v>
      </c>
      <c r="C4" s="97" t="s">
        <v>197</v>
      </c>
      <c r="D4" s="34"/>
      <c r="E4" s="2"/>
      <c r="F4" s="2"/>
      <c r="G4" s="9"/>
      <c r="H4" s="34" t="s">
        <v>123</v>
      </c>
      <c r="I4" s="2" t="s">
        <v>146</v>
      </c>
      <c r="J4" s="2" t="s">
        <v>147</v>
      </c>
      <c r="K4" s="91">
        <v>26964.58</v>
      </c>
      <c r="L4" s="36">
        <v>32627.14</v>
      </c>
      <c r="M4" s="36">
        <v>53929.16</v>
      </c>
      <c r="N4" s="42" t="s">
        <v>148</v>
      </c>
      <c r="O4" s="2" t="s">
        <v>146</v>
      </c>
      <c r="P4" s="44" t="s">
        <v>149</v>
      </c>
      <c r="Q4" s="44" t="s">
        <v>150</v>
      </c>
      <c r="R4" s="42" t="s">
        <v>220</v>
      </c>
      <c r="S4" s="6" t="s">
        <v>151</v>
      </c>
      <c r="T4" s="6" t="s">
        <v>146</v>
      </c>
      <c r="U4" s="8" t="s">
        <v>147</v>
      </c>
      <c r="V4" s="55" t="s">
        <v>139</v>
      </c>
      <c r="W4" s="8" t="s">
        <v>146</v>
      </c>
      <c r="X4" s="2"/>
      <c r="Y4" s="6"/>
      <c r="Z4" s="9"/>
    </row>
    <row r="5" spans="1:26" ht="60.75" thickBot="1" x14ac:dyDescent="0.3">
      <c r="A5" s="120" t="s">
        <v>83</v>
      </c>
      <c r="B5" s="107" t="s">
        <v>152</v>
      </c>
      <c r="C5" s="112" t="s">
        <v>197</v>
      </c>
      <c r="D5" s="35"/>
      <c r="E5" s="3"/>
      <c r="F5" s="3"/>
      <c r="G5" s="11"/>
      <c r="H5" s="35" t="s">
        <v>123</v>
      </c>
      <c r="I5" s="3" t="s">
        <v>146</v>
      </c>
      <c r="J5" s="7" t="s">
        <v>147</v>
      </c>
      <c r="K5" s="95">
        <v>11000</v>
      </c>
      <c r="L5" s="93">
        <f>K5*1.21</f>
        <v>13310</v>
      </c>
      <c r="M5" s="39">
        <f>(K5*4)+(K5*0.2)</f>
        <v>46200</v>
      </c>
      <c r="N5" s="45" t="s">
        <v>148</v>
      </c>
      <c r="O5" s="3" t="s">
        <v>146</v>
      </c>
      <c r="P5" s="46" t="s">
        <v>150</v>
      </c>
      <c r="Q5" s="46" t="s">
        <v>153</v>
      </c>
      <c r="R5" s="41" t="s">
        <v>221</v>
      </c>
      <c r="S5" s="6" t="s">
        <v>151</v>
      </c>
      <c r="T5" s="7" t="s">
        <v>146</v>
      </c>
      <c r="U5" s="8" t="s">
        <v>147</v>
      </c>
      <c r="V5" s="57" t="s">
        <v>140</v>
      </c>
      <c r="W5" s="10" t="s">
        <v>146</v>
      </c>
      <c r="X5" s="3"/>
      <c r="Y5" s="7"/>
      <c r="Z5" s="11"/>
    </row>
    <row r="6" spans="1:26" ht="90.75" thickBot="1" x14ac:dyDescent="0.3">
      <c r="A6" s="120" t="s">
        <v>83</v>
      </c>
      <c r="B6" s="107" t="s">
        <v>141</v>
      </c>
      <c r="C6" s="76" t="s">
        <v>197</v>
      </c>
      <c r="D6" s="35" t="s">
        <v>198</v>
      </c>
      <c r="E6" s="3"/>
      <c r="F6" s="3"/>
      <c r="G6" s="11"/>
      <c r="H6" s="35" t="s">
        <v>123</v>
      </c>
      <c r="I6" s="3" t="s">
        <v>146</v>
      </c>
      <c r="J6" s="3" t="s">
        <v>147</v>
      </c>
      <c r="K6" s="94">
        <v>21000</v>
      </c>
      <c r="L6" s="38">
        <f>L14</f>
        <v>78650</v>
      </c>
      <c r="M6" s="39">
        <f>(K6*2)+(K6*0.2)</f>
        <v>46200</v>
      </c>
      <c r="N6" s="45" t="s">
        <v>148</v>
      </c>
      <c r="O6" s="3" t="s">
        <v>146</v>
      </c>
      <c r="P6" s="46" t="s">
        <v>154</v>
      </c>
      <c r="Q6" s="46" t="s">
        <v>155</v>
      </c>
      <c r="R6" s="41" t="s">
        <v>223</v>
      </c>
      <c r="S6" s="6" t="s">
        <v>151</v>
      </c>
      <c r="T6" s="7" t="s">
        <v>146</v>
      </c>
      <c r="U6" s="8" t="s">
        <v>147</v>
      </c>
      <c r="V6" s="57" t="s">
        <v>200</v>
      </c>
      <c r="W6" s="10" t="s">
        <v>146</v>
      </c>
      <c r="X6" s="3"/>
      <c r="Y6" s="7"/>
      <c r="Z6" s="11"/>
    </row>
    <row r="7" spans="1:26" ht="90.75" thickBot="1" x14ac:dyDescent="0.3">
      <c r="A7" s="120" t="s">
        <v>83</v>
      </c>
      <c r="B7" s="107" t="s">
        <v>145</v>
      </c>
      <c r="C7" s="99" t="s">
        <v>197</v>
      </c>
      <c r="D7" s="3"/>
      <c r="E7" s="3"/>
      <c r="F7" s="3"/>
      <c r="G7" s="11"/>
      <c r="H7" s="35" t="s">
        <v>123</v>
      </c>
      <c r="I7" s="3" t="s">
        <v>146</v>
      </c>
      <c r="J7" s="3" t="s">
        <v>147</v>
      </c>
      <c r="K7" s="92">
        <v>36000</v>
      </c>
      <c r="L7" s="38">
        <f>K7*1.21</f>
        <v>43560</v>
      </c>
      <c r="M7" s="96">
        <f>(K7*3)+(K7*0.2)</f>
        <v>115200</v>
      </c>
      <c r="N7" s="3" t="s">
        <v>156</v>
      </c>
      <c r="O7" s="3" t="s">
        <v>146</v>
      </c>
      <c r="P7" s="46" t="s">
        <v>154</v>
      </c>
      <c r="Q7" s="46" t="s">
        <v>157</v>
      </c>
      <c r="R7" s="41" t="s">
        <v>222</v>
      </c>
      <c r="S7" s="6" t="s">
        <v>151</v>
      </c>
      <c r="T7" s="7" t="s">
        <v>146</v>
      </c>
      <c r="U7" s="8" t="s">
        <v>147</v>
      </c>
      <c r="V7" s="57" t="s">
        <v>200</v>
      </c>
      <c r="W7" s="10" t="s">
        <v>146</v>
      </c>
      <c r="X7" s="3"/>
      <c r="Y7" s="7"/>
      <c r="Z7" s="11"/>
    </row>
    <row r="8" spans="1:26" ht="65.099999999999994" customHeight="1" x14ac:dyDescent="0.25">
      <c r="A8" s="120" t="s">
        <v>83</v>
      </c>
      <c r="B8" s="107" t="s">
        <v>161</v>
      </c>
      <c r="C8" s="35"/>
      <c r="D8" s="56" t="s">
        <v>142</v>
      </c>
      <c r="E8" s="88"/>
      <c r="F8" s="89"/>
      <c r="G8" s="11"/>
      <c r="H8" s="35" t="s">
        <v>120</v>
      </c>
      <c r="I8" s="3" t="s">
        <v>146</v>
      </c>
      <c r="J8" s="3" t="s">
        <v>146</v>
      </c>
      <c r="K8" s="90">
        <v>130000</v>
      </c>
      <c r="L8" s="38">
        <f>K8*1.21</f>
        <v>157300</v>
      </c>
      <c r="M8" s="90">
        <v>130000</v>
      </c>
      <c r="N8" s="3" t="s">
        <v>156</v>
      </c>
      <c r="O8" s="3" t="s">
        <v>146</v>
      </c>
      <c r="P8" s="46" t="s">
        <v>150</v>
      </c>
      <c r="Q8" s="46" t="s">
        <v>158</v>
      </c>
      <c r="R8" s="3" t="s">
        <v>159</v>
      </c>
      <c r="S8" s="6" t="s">
        <v>151</v>
      </c>
      <c r="T8" s="7" t="s">
        <v>146</v>
      </c>
      <c r="U8" s="8" t="s">
        <v>147</v>
      </c>
      <c r="V8" s="57" t="s">
        <v>140</v>
      </c>
      <c r="W8" s="10" t="s">
        <v>146</v>
      </c>
      <c r="X8" s="3"/>
      <c r="Y8" s="7"/>
      <c r="Z8" s="11"/>
    </row>
    <row r="9" spans="1:26" ht="70.349999999999994" customHeight="1" x14ac:dyDescent="0.25">
      <c r="A9" s="120" t="s">
        <v>83</v>
      </c>
      <c r="B9" s="107" t="s">
        <v>160</v>
      </c>
      <c r="C9" s="35"/>
      <c r="D9" s="56" t="s">
        <v>142</v>
      </c>
      <c r="E9" s="87"/>
      <c r="F9" s="87"/>
      <c r="G9" s="11"/>
      <c r="H9" s="35" t="s">
        <v>124</v>
      </c>
      <c r="I9" s="3" t="s">
        <v>147</v>
      </c>
      <c r="J9" s="3" t="s">
        <v>146</v>
      </c>
      <c r="K9" s="50">
        <v>250000</v>
      </c>
      <c r="L9" s="50">
        <f>K9*1.21</f>
        <v>302500</v>
      </c>
      <c r="M9" s="50">
        <v>250000</v>
      </c>
      <c r="N9" s="3" t="s">
        <v>162</v>
      </c>
      <c r="O9" s="3" t="s">
        <v>146</v>
      </c>
      <c r="P9" s="46" t="s">
        <v>150</v>
      </c>
      <c r="Q9" s="46" t="s">
        <v>153</v>
      </c>
      <c r="R9" s="3" t="s">
        <v>163</v>
      </c>
      <c r="S9" s="37" t="s">
        <v>164</v>
      </c>
      <c r="T9" s="7" t="s">
        <v>146</v>
      </c>
      <c r="U9" s="10" t="s">
        <v>146</v>
      </c>
      <c r="V9" s="57" t="s">
        <v>140</v>
      </c>
      <c r="W9" s="10" t="s">
        <v>146</v>
      </c>
      <c r="X9" s="3"/>
      <c r="Y9" s="7"/>
      <c r="Z9" s="11"/>
    </row>
    <row r="10" spans="1:26" ht="61.35" customHeight="1" x14ac:dyDescent="0.25">
      <c r="A10" s="120" t="s">
        <v>83</v>
      </c>
      <c r="B10" s="107" t="s">
        <v>165</v>
      </c>
      <c r="C10" s="35"/>
      <c r="D10" s="56" t="s">
        <v>142</v>
      </c>
      <c r="E10" s="48"/>
      <c r="F10" s="47"/>
      <c r="G10" s="11"/>
      <c r="H10" s="35" t="s">
        <v>124</v>
      </c>
      <c r="I10" s="3" t="s">
        <v>147</v>
      </c>
      <c r="J10" s="3" t="s">
        <v>146</v>
      </c>
      <c r="K10" s="50">
        <v>600000</v>
      </c>
      <c r="L10" s="50">
        <f>K10*1.21</f>
        <v>726000</v>
      </c>
      <c r="M10" s="50">
        <v>600000</v>
      </c>
      <c r="N10" s="3" t="s">
        <v>162</v>
      </c>
      <c r="O10" s="3" t="s">
        <v>146</v>
      </c>
      <c r="P10" s="46" t="s">
        <v>150</v>
      </c>
      <c r="Q10" s="46" t="s">
        <v>153</v>
      </c>
      <c r="R10" s="3" t="s">
        <v>166</v>
      </c>
      <c r="S10" s="37" t="s">
        <v>164</v>
      </c>
      <c r="T10" s="7" t="s">
        <v>146</v>
      </c>
      <c r="U10" s="10" t="s">
        <v>146</v>
      </c>
      <c r="V10" s="57" t="s">
        <v>140</v>
      </c>
      <c r="W10" s="10" t="s">
        <v>146</v>
      </c>
      <c r="X10" s="3"/>
      <c r="Y10" s="7"/>
      <c r="Z10" s="11"/>
    </row>
    <row r="11" spans="1:26" ht="166.9" customHeight="1" x14ac:dyDescent="0.25">
      <c r="A11" s="120" t="s">
        <v>83</v>
      </c>
      <c r="B11" s="107" t="s">
        <v>167</v>
      </c>
      <c r="C11" s="100"/>
      <c r="D11" s="41" t="s">
        <v>199</v>
      </c>
      <c r="E11" s="3"/>
      <c r="F11" s="3"/>
      <c r="G11" s="11"/>
      <c r="H11" s="35" t="s">
        <v>124</v>
      </c>
      <c r="I11" s="3" t="s">
        <v>147</v>
      </c>
      <c r="J11" s="3" t="s">
        <v>146</v>
      </c>
      <c r="K11" s="50">
        <v>350000</v>
      </c>
      <c r="L11" s="50">
        <f>K11*1.21</f>
        <v>423500</v>
      </c>
      <c r="M11" s="50">
        <v>350000</v>
      </c>
      <c r="N11" s="3" t="s">
        <v>162</v>
      </c>
      <c r="O11" s="3" t="s">
        <v>146</v>
      </c>
      <c r="P11" s="46" t="s">
        <v>149</v>
      </c>
      <c r="Q11" s="46" t="s">
        <v>150</v>
      </c>
      <c r="R11" s="3" t="s">
        <v>166</v>
      </c>
      <c r="S11" s="37" t="s">
        <v>164</v>
      </c>
      <c r="T11" s="7" t="s">
        <v>146</v>
      </c>
      <c r="U11" s="10" t="s">
        <v>146</v>
      </c>
      <c r="V11" s="57" t="s">
        <v>140</v>
      </c>
      <c r="W11" s="10" t="s">
        <v>146</v>
      </c>
      <c r="X11" s="3"/>
      <c r="Y11" s="7"/>
      <c r="Z11" s="11"/>
    </row>
    <row r="12" spans="1:26" ht="105" x14ac:dyDescent="0.25">
      <c r="A12" s="120" t="s">
        <v>83</v>
      </c>
      <c r="B12" s="107" t="s">
        <v>168</v>
      </c>
      <c r="C12" s="101" t="s">
        <v>197</v>
      </c>
      <c r="D12" s="3"/>
      <c r="E12" s="3"/>
      <c r="F12" s="3"/>
      <c r="G12" s="11"/>
      <c r="H12" s="35" t="s">
        <v>123</v>
      </c>
      <c r="I12" s="3" t="s">
        <v>146</v>
      </c>
      <c r="J12" s="3" t="s">
        <v>146</v>
      </c>
      <c r="K12" s="51">
        <v>105532.12</v>
      </c>
      <c r="L12" s="51">
        <v>127693.86</v>
      </c>
      <c r="M12" s="51">
        <v>217396.16</v>
      </c>
      <c r="N12" s="3" t="s">
        <v>162</v>
      </c>
      <c r="O12" s="46" t="s">
        <v>146</v>
      </c>
      <c r="P12" s="46" t="s">
        <v>149</v>
      </c>
      <c r="Q12" s="46" t="s">
        <v>150</v>
      </c>
      <c r="R12" s="41" t="s">
        <v>224</v>
      </c>
      <c r="S12" s="37" t="s">
        <v>169</v>
      </c>
      <c r="T12" s="7" t="s">
        <v>170</v>
      </c>
      <c r="U12" s="10" t="s">
        <v>147</v>
      </c>
      <c r="V12" s="40" t="s">
        <v>201</v>
      </c>
      <c r="W12" s="10" t="s">
        <v>146</v>
      </c>
      <c r="X12" s="3"/>
      <c r="Y12" s="7"/>
      <c r="Z12" s="11"/>
    </row>
    <row r="13" spans="1:26" ht="55.9" customHeight="1" x14ac:dyDescent="0.25">
      <c r="A13" s="120" t="s">
        <v>83</v>
      </c>
      <c r="B13" s="107" t="s">
        <v>171</v>
      </c>
      <c r="C13" s="102" t="s">
        <v>208</v>
      </c>
      <c r="D13" s="75"/>
      <c r="E13" s="35"/>
      <c r="F13" s="3"/>
      <c r="G13" s="11"/>
      <c r="H13" s="35" t="s">
        <v>123</v>
      </c>
      <c r="I13" s="3" t="s">
        <v>146</v>
      </c>
      <c r="J13" s="3" t="s">
        <v>147</v>
      </c>
      <c r="K13" s="63">
        <v>40000</v>
      </c>
      <c r="L13" s="63">
        <f>K13*1.21</f>
        <v>48400</v>
      </c>
      <c r="M13" s="63">
        <v>80000</v>
      </c>
      <c r="N13" s="3" t="s">
        <v>162</v>
      </c>
      <c r="O13" s="3" t="s">
        <v>146</v>
      </c>
      <c r="P13" s="46" t="s">
        <v>154</v>
      </c>
      <c r="Q13" s="46" t="s">
        <v>157</v>
      </c>
      <c r="R13" s="41" t="s">
        <v>225</v>
      </c>
      <c r="S13" s="37" t="s">
        <v>172</v>
      </c>
      <c r="T13" s="7" t="s">
        <v>146</v>
      </c>
      <c r="U13" s="10" t="s">
        <v>147</v>
      </c>
      <c r="V13" s="40" t="s">
        <v>201</v>
      </c>
      <c r="W13" s="10" t="s">
        <v>146</v>
      </c>
      <c r="X13" s="3"/>
      <c r="Y13" s="7"/>
      <c r="Z13" s="11"/>
    </row>
    <row r="14" spans="1:26" ht="45" x14ac:dyDescent="0.25">
      <c r="A14" s="120" t="s">
        <v>83</v>
      </c>
      <c r="B14" s="108" t="s">
        <v>173</v>
      </c>
      <c r="C14" s="103" t="s">
        <v>197</v>
      </c>
      <c r="D14" s="86"/>
      <c r="E14" s="35"/>
      <c r="F14" s="3"/>
      <c r="G14" s="11"/>
      <c r="H14" s="35" t="s">
        <v>123</v>
      </c>
      <c r="I14" s="3" t="s">
        <v>146</v>
      </c>
      <c r="J14" s="3" t="s">
        <v>147</v>
      </c>
      <c r="K14" s="50">
        <v>65000</v>
      </c>
      <c r="L14" s="50">
        <f>K14*1.21</f>
        <v>78650</v>
      </c>
      <c r="M14" s="50">
        <v>201960</v>
      </c>
      <c r="N14" s="3" t="s">
        <v>162</v>
      </c>
      <c r="O14" s="3" t="s">
        <v>147</v>
      </c>
      <c r="P14" s="46" t="s">
        <v>174</v>
      </c>
      <c r="Q14" s="46" t="s">
        <v>153</v>
      </c>
      <c r="R14" s="41" t="s">
        <v>226</v>
      </c>
      <c r="S14" s="37" t="s">
        <v>172</v>
      </c>
      <c r="T14" s="7" t="s">
        <v>146</v>
      </c>
      <c r="U14" s="10" t="s">
        <v>147</v>
      </c>
      <c r="V14" s="40" t="s">
        <v>201</v>
      </c>
      <c r="W14" s="10" t="s">
        <v>146</v>
      </c>
      <c r="X14" s="3"/>
      <c r="Y14" s="7"/>
      <c r="Z14" s="11"/>
    </row>
    <row r="15" spans="1:26" ht="167.1" customHeight="1" x14ac:dyDescent="0.25">
      <c r="A15" s="120" t="s">
        <v>83</v>
      </c>
      <c r="B15" s="109" t="s">
        <v>176</v>
      </c>
      <c r="C15" s="104" t="s">
        <v>175</v>
      </c>
      <c r="D15" s="78" t="s">
        <v>199</v>
      </c>
      <c r="E15" s="3"/>
      <c r="F15" s="3"/>
      <c r="G15" s="11"/>
      <c r="H15" s="35" t="s">
        <v>124</v>
      </c>
      <c r="I15" s="3" t="s">
        <v>146</v>
      </c>
      <c r="J15" s="3" t="s">
        <v>146</v>
      </c>
      <c r="K15" s="50">
        <v>100000</v>
      </c>
      <c r="L15" s="50">
        <f>K15*1.21</f>
        <v>121000</v>
      </c>
      <c r="M15" s="50">
        <v>100000</v>
      </c>
      <c r="N15" s="3" t="s">
        <v>177</v>
      </c>
      <c r="O15" s="3" t="s">
        <v>146</v>
      </c>
      <c r="P15" s="46" t="s">
        <v>178</v>
      </c>
      <c r="Q15" s="46" t="s">
        <v>174</v>
      </c>
      <c r="R15" s="3" t="s">
        <v>159</v>
      </c>
      <c r="S15" s="37" t="s">
        <v>179</v>
      </c>
      <c r="T15" s="7" t="s">
        <v>146</v>
      </c>
      <c r="U15" s="10" t="s">
        <v>147</v>
      </c>
      <c r="V15" s="40" t="s">
        <v>180</v>
      </c>
      <c r="W15" s="10" t="s">
        <v>146</v>
      </c>
      <c r="X15" s="3"/>
      <c r="Y15" s="7"/>
      <c r="Z15" s="11"/>
    </row>
    <row r="16" spans="1:26" ht="78.400000000000006" customHeight="1" x14ac:dyDescent="0.25">
      <c r="A16" s="120" t="s">
        <v>83</v>
      </c>
      <c r="B16" s="110" t="s">
        <v>181</v>
      </c>
      <c r="C16" s="105"/>
      <c r="D16" s="41" t="s">
        <v>182</v>
      </c>
      <c r="E16" s="3"/>
      <c r="F16" s="3"/>
      <c r="G16" s="11"/>
      <c r="H16" s="35" t="s">
        <v>123</v>
      </c>
      <c r="I16" s="3" t="s">
        <v>146</v>
      </c>
      <c r="J16" s="3" t="s">
        <v>147</v>
      </c>
      <c r="K16" s="52">
        <v>73500</v>
      </c>
      <c r="L16" s="50">
        <v>73500</v>
      </c>
      <c r="M16" s="50">
        <v>88200</v>
      </c>
      <c r="N16" s="3" t="s">
        <v>177</v>
      </c>
      <c r="O16" s="3" t="s">
        <v>147</v>
      </c>
      <c r="P16" s="46" t="s">
        <v>150</v>
      </c>
      <c r="Q16" s="46" t="s">
        <v>153</v>
      </c>
      <c r="R16" s="3" t="s">
        <v>183</v>
      </c>
      <c r="S16" s="7" t="s">
        <v>184</v>
      </c>
      <c r="T16" s="7" t="s">
        <v>146</v>
      </c>
      <c r="U16" s="10" t="s">
        <v>147</v>
      </c>
      <c r="V16" s="40" t="s">
        <v>185</v>
      </c>
      <c r="W16" s="10" t="s">
        <v>146</v>
      </c>
      <c r="X16" s="3"/>
      <c r="Y16" s="7"/>
      <c r="Z16" s="11"/>
    </row>
    <row r="17" spans="1:26" ht="137.65" customHeight="1" x14ac:dyDescent="0.25">
      <c r="A17" s="120" t="s">
        <v>83</v>
      </c>
      <c r="B17" s="107" t="s">
        <v>186</v>
      </c>
      <c r="C17" s="100"/>
      <c r="D17" s="54" t="s">
        <v>192</v>
      </c>
      <c r="E17" s="3" t="s">
        <v>191</v>
      </c>
      <c r="F17" s="3"/>
      <c r="G17" s="11"/>
      <c r="H17" s="35" t="s">
        <v>119</v>
      </c>
      <c r="I17" s="3" t="s">
        <v>146</v>
      </c>
      <c r="J17" s="3" t="s">
        <v>147</v>
      </c>
      <c r="K17" s="50">
        <v>63000</v>
      </c>
      <c r="L17" s="50">
        <f>K17*1.21</f>
        <v>76230</v>
      </c>
      <c r="M17" s="50">
        <v>63000</v>
      </c>
      <c r="N17" s="3" t="s">
        <v>177</v>
      </c>
      <c r="O17" s="3" t="s">
        <v>146</v>
      </c>
      <c r="P17" s="46" t="s">
        <v>187</v>
      </c>
      <c r="Q17" s="46" t="s">
        <v>188</v>
      </c>
      <c r="R17" s="3" t="s">
        <v>189</v>
      </c>
      <c r="S17" s="7" t="s">
        <v>184</v>
      </c>
      <c r="T17" s="7" t="s">
        <v>146</v>
      </c>
      <c r="U17" s="10" t="s">
        <v>146</v>
      </c>
      <c r="V17" s="53" t="s">
        <v>190</v>
      </c>
      <c r="W17" s="10" t="s">
        <v>146</v>
      </c>
      <c r="X17" s="3"/>
      <c r="Y17" s="7"/>
      <c r="Z17" s="11"/>
    </row>
    <row r="18" spans="1:26" ht="270" x14ac:dyDescent="0.25">
      <c r="A18" s="120" t="s">
        <v>83</v>
      </c>
      <c r="B18" s="107" t="s">
        <v>193</v>
      </c>
      <c r="C18" s="77" t="s">
        <v>197</v>
      </c>
      <c r="D18" s="56" t="s">
        <v>203</v>
      </c>
      <c r="E18" s="3"/>
      <c r="F18" s="3"/>
      <c r="G18" s="57" t="s">
        <v>207</v>
      </c>
      <c r="H18" s="35" t="s">
        <v>123</v>
      </c>
      <c r="I18" s="3" t="s">
        <v>146</v>
      </c>
      <c r="J18" s="3" t="s">
        <v>147</v>
      </c>
      <c r="K18" s="52">
        <v>30000</v>
      </c>
      <c r="L18" s="50">
        <f>K18*1.21</f>
        <v>36300</v>
      </c>
      <c r="M18" s="50">
        <v>30000</v>
      </c>
      <c r="N18" s="56" t="s">
        <v>148</v>
      </c>
      <c r="O18" s="3" t="s">
        <v>146</v>
      </c>
      <c r="P18" s="46" t="s">
        <v>178</v>
      </c>
      <c r="Q18" s="46" t="s">
        <v>150</v>
      </c>
      <c r="R18" s="3" t="s">
        <v>194</v>
      </c>
      <c r="S18" s="37" t="s">
        <v>195</v>
      </c>
      <c r="T18" s="7" t="s">
        <v>147</v>
      </c>
      <c r="U18" s="10" t="s">
        <v>147</v>
      </c>
      <c r="V18" s="40" t="s">
        <v>196</v>
      </c>
      <c r="W18" s="10" t="s">
        <v>146</v>
      </c>
      <c r="X18" s="3"/>
      <c r="Y18" s="7"/>
      <c r="Z18" s="11"/>
    </row>
    <row r="19" spans="1:26" s="58" customFormat="1" ht="270.75" thickBot="1" x14ac:dyDescent="0.3">
      <c r="A19" s="121" t="s">
        <v>83</v>
      </c>
      <c r="B19" s="111" t="s">
        <v>209</v>
      </c>
      <c r="C19" s="66"/>
      <c r="D19" s="79" t="s">
        <v>203</v>
      </c>
      <c r="E19" s="65" t="s">
        <v>204</v>
      </c>
      <c r="F19" s="49"/>
      <c r="G19" s="57" t="s">
        <v>207</v>
      </c>
      <c r="H19" s="66" t="s">
        <v>119</v>
      </c>
      <c r="I19" s="61" t="s">
        <v>147</v>
      </c>
      <c r="J19" s="61" t="s">
        <v>147</v>
      </c>
      <c r="K19" s="63">
        <v>300000</v>
      </c>
      <c r="L19" s="63">
        <f>K19*1.21</f>
        <v>363000</v>
      </c>
      <c r="M19" s="63">
        <v>300000</v>
      </c>
      <c r="N19" s="61" t="s">
        <v>162</v>
      </c>
      <c r="O19" s="61" t="s">
        <v>147</v>
      </c>
      <c r="P19" s="67" t="s">
        <v>174</v>
      </c>
      <c r="Q19" s="67" t="s">
        <v>206</v>
      </c>
      <c r="R19" s="61" t="s">
        <v>202</v>
      </c>
      <c r="S19" s="64" t="s">
        <v>205</v>
      </c>
      <c r="T19" s="68" t="s">
        <v>147</v>
      </c>
      <c r="U19" s="62" t="s">
        <v>147</v>
      </c>
      <c r="V19" s="57" t="s">
        <v>140</v>
      </c>
      <c r="W19" s="62" t="s">
        <v>146</v>
      </c>
      <c r="X19" s="49"/>
      <c r="Y19" s="59"/>
      <c r="Z19" s="60"/>
    </row>
    <row r="20" spans="1:26" ht="60.75" thickBot="1" x14ac:dyDescent="0.3">
      <c r="A20" s="120" t="s">
        <v>83</v>
      </c>
      <c r="B20" s="115" t="s">
        <v>210</v>
      </c>
      <c r="C20" s="80"/>
      <c r="D20" s="74" t="s">
        <v>218</v>
      </c>
      <c r="E20" s="35"/>
      <c r="F20" s="3"/>
      <c r="G20" s="11"/>
      <c r="H20" s="35" t="s">
        <v>123</v>
      </c>
      <c r="I20" s="3" t="s">
        <v>146</v>
      </c>
      <c r="J20" s="3" t="s">
        <v>147</v>
      </c>
      <c r="K20" s="50">
        <v>10000</v>
      </c>
      <c r="L20" s="63">
        <f t="shared" ref="L20:L25" si="0">K20*1.21</f>
        <v>12100</v>
      </c>
      <c r="M20" s="69">
        <v>20000</v>
      </c>
      <c r="N20" s="56" t="s">
        <v>148</v>
      </c>
      <c r="O20" s="3" t="s">
        <v>146</v>
      </c>
      <c r="P20" s="67" t="s">
        <v>150</v>
      </c>
      <c r="Q20" s="67" t="s">
        <v>174</v>
      </c>
      <c r="R20" s="56" t="s">
        <v>227</v>
      </c>
      <c r="S20" s="7" t="s">
        <v>217</v>
      </c>
      <c r="T20" s="7" t="s">
        <v>146</v>
      </c>
      <c r="U20" s="10" t="s">
        <v>146</v>
      </c>
      <c r="V20" s="57" t="s">
        <v>140</v>
      </c>
      <c r="W20" s="62" t="s">
        <v>146</v>
      </c>
      <c r="X20" s="3"/>
      <c r="Y20" s="7"/>
      <c r="Z20" s="11"/>
    </row>
    <row r="21" spans="1:26" ht="61.5" thickTop="1" thickBot="1" x14ac:dyDescent="0.3">
      <c r="A21" s="122" t="s">
        <v>83</v>
      </c>
      <c r="B21" s="116" t="s">
        <v>211</v>
      </c>
      <c r="D21" s="81" t="s">
        <v>218</v>
      </c>
      <c r="E21" s="3"/>
      <c r="F21" s="3"/>
      <c r="G21" s="11"/>
      <c r="H21" s="35" t="s">
        <v>124</v>
      </c>
      <c r="I21" s="3" t="s">
        <v>146</v>
      </c>
      <c r="J21" s="3" t="s">
        <v>147</v>
      </c>
      <c r="K21" s="50">
        <v>10000</v>
      </c>
      <c r="L21" s="63">
        <f t="shared" si="0"/>
        <v>12100</v>
      </c>
      <c r="M21" s="70">
        <v>20000</v>
      </c>
      <c r="N21" s="56" t="s">
        <v>148</v>
      </c>
      <c r="O21" s="3" t="s">
        <v>146</v>
      </c>
      <c r="P21" s="67" t="s">
        <v>150</v>
      </c>
      <c r="Q21" s="67" t="s">
        <v>174</v>
      </c>
      <c r="R21" s="56" t="s">
        <v>227</v>
      </c>
      <c r="S21" s="7" t="s">
        <v>217</v>
      </c>
      <c r="T21" s="7" t="s">
        <v>146</v>
      </c>
      <c r="U21" s="10" t="s">
        <v>146</v>
      </c>
      <c r="V21" s="57" t="s">
        <v>140</v>
      </c>
      <c r="W21" s="62" t="s">
        <v>146</v>
      </c>
      <c r="X21" s="3"/>
      <c r="Y21" s="7"/>
      <c r="Z21" s="11"/>
    </row>
    <row r="22" spans="1:26" ht="61.5" thickTop="1" thickBot="1" x14ac:dyDescent="0.3">
      <c r="A22" s="120" t="s">
        <v>83</v>
      </c>
      <c r="B22" s="117" t="s">
        <v>212</v>
      </c>
      <c r="C22" s="82" t="s">
        <v>219</v>
      </c>
      <c r="D22" s="74" t="s">
        <v>218</v>
      </c>
      <c r="E22" s="35"/>
      <c r="F22" s="3"/>
      <c r="G22" s="11"/>
      <c r="H22" s="35" t="s">
        <v>123</v>
      </c>
      <c r="I22" s="3" t="s">
        <v>146</v>
      </c>
      <c r="J22" s="3" t="s">
        <v>146</v>
      </c>
      <c r="K22" s="50">
        <v>30000</v>
      </c>
      <c r="L22" s="63">
        <f t="shared" si="0"/>
        <v>36300</v>
      </c>
      <c r="M22" s="70">
        <f>L22</f>
        <v>36300</v>
      </c>
      <c r="N22" s="56" t="s">
        <v>148</v>
      </c>
      <c r="O22" s="3" t="s">
        <v>146</v>
      </c>
      <c r="P22" s="67" t="s">
        <v>178</v>
      </c>
      <c r="Q22" s="67" t="s">
        <v>174</v>
      </c>
      <c r="R22" s="61" t="s">
        <v>216</v>
      </c>
      <c r="S22" s="7" t="s">
        <v>217</v>
      </c>
      <c r="T22" s="7" t="s">
        <v>146</v>
      </c>
      <c r="U22" s="10" t="s">
        <v>146</v>
      </c>
      <c r="V22" s="57" t="s">
        <v>140</v>
      </c>
      <c r="W22" s="62" t="s">
        <v>146</v>
      </c>
      <c r="X22" s="3"/>
      <c r="Y22" s="7"/>
      <c r="Z22" s="11"/>
    </row>
    <row r="23" spans="1:26" ht="60.75" thickTop="1" x14ac:dyDescent="0.25">
      <c r="A23" s="120" t="s">
        <v>83</v>
      </c>
      <c r="B23" s="73" t="s">
        <v>213</v>
      </c>
      <c r="C23" s="62"/>
      <c r="D23" s="83" t="s">
        <v>218</v>
      </c>
      <c r="E23" s="3"/>
      <c r="F23" s="3"/>
      <c r="G23" s="11"/>
      <c r="H23" s="35" t="s">
        <v>124</v>
      </c>
      <c r="I23" s="3" t="s">
        <v>146</v>
      </c>
      <c r="J23" s="3" t="s">
        <v>147</v>
      </c>
      <c r="K23" s="50">
        <v>20000</v>
      </c>
      <c r="L23" s="63">
        <f t="shared" si="0"/>
        <v>24200</v>
      </c>
      <c r="M23" s="70">
        <v>40000</v>
      </c>
      <c r="N23" s="56" t="s">
        <v>148</v>
      </c>
      <c r="O23" s="3" t="s">
        <v>146</v>
      </c>
      <c r="P23" s="67" t="s">
        <v>215</v>
      </c>
      <c r="Q23" s="67" t="s">
        <v>154</v>
      </c>
      <c r="R23" s="56" t="s">
        <v>228</v>
      </c>
      <c r="S23" s="7" t="s">
        <v>217</v>
      </c>
      <c r="T23" s="7" t="s">
        <v>146</v>
      </c>
      <c r="U23" s="10" t="s">
        <v>146</v>
      </c>
      <c r="V23" s="57" t="s">
        <v>140</v>
      </c>
      <c r="W23" s="62" t="s">
        <v>146</v>
      </c>
      <c r="X23" s="3"/>
      <c r="Y23" s="7"/>
      <c r="Z23" s="11"/>
    </row>
    <row r="24" spans="1:26" ht="60.75" thickBot="1" x14ac:dyDescent="0.3">
      <c r="A24" s="120" t="s">
        <v>83</v>
      </c>
      <c r="B24" s="114" t="s">
        <v>214</v>
      </c>
      <c r="C24" s="71" t="s">
        <v>219</v>
      </c>
      <c r="D24" s="83" t="s">
        <v>218</v>
      </c>
      <c r="E24" s="3"/>
      <c r="F24" s="3"/>
      <c r="G24" s="11"/>
      <c r="H24" s="35" t="s">
        <v>123</v>
      </c>
      <c r="I24" s="3" t="s">
        <v>146</v>
      </c>
      <c r="J24" s="3" t="s">
        <v>146</v>
      </c>
      <c r="K24" s="50">
        <v>20000</v>
      </c>
      <c r="L24" s="63">
        <f t="shared" si="0"/>
        <v>24200</v>
      </c>
      <c r="M24" s="70">
        <v>20000</v>
      </c>
      <c r="N24" s="56" t="s">
        <v>148</v>
      </c>
      <c r="O24" s="3" t="s">
        <v>146</v>
      </c>
      <c r="P24" s="67" t="s">
        <v>187</v>
      </c>
      <c r="Q24" s="67" t="s">
        <v>215</v>
      </c>
      <c r="R24" s="61" t="s">
        <v>216</v>
      </c>
      <c r="S24" s="7" t="s">
        <v>217</v>
      </c>
      <c r="T24" s="7" t="s">
        <v>146</v>
      </c>
      <c r="U24" s="10" t="s">
        <v>146</v>
      </c>
      <c r="V24" s="57" t="s">
        <v>140</v>
      </c>
      <c r="W24" s="62" t="s">
        <v>146</v>
      </c>
      <c r="X24" s="3"/>
      <c r="Y24" s="7"/>
      <c r="Z24" s="11"/>
    </row>
    <row r="25" spans="1:26" ht="60.75" thickTop="1" x14ac:dyDescent="0.25">
      <c r="A25" s="120" t="s">
        <v>83</v>
      </c>
      <c r="B25" s="113" t="s">
        <v>229</v>
      </c>
      <c r="C25" s="35"/>
      <c r="D25" s="84" t="s">
        <v>218</v>
      </c>
      <c r="E25" s="3"/>
      <c r="F25" s="3"/>
      <c r="G25" s="11"/>
      <c r="H25" s="35" t="s">
        <v>123</v>
      </c>
      <c r="I25" s="3" t="s">
        <v>146</v>
      </c>
      <c r="J25" s="3" t="s">
        <v>147</v>
      </c>
      <c r="K25" s="50">
        <v>9000</v>
      </c>
      <c r="L25" s="63">
        <f t="shared" si="0"/>
        <v>10890</v>
      </c>
      <c r="M25" s="72">
        <v>18000</v>
      </c>
      <c r="N25" s="56" t="s">
        <v>148</v>
      </c>
      <c r="O25" s="3" t="s">
        <v>146</v>
      </c>
      <c r="P25" s="67" t="s">
        <v>150</v>
      </c>
      <c r="Q25" s="67" t="s">
        <v>174</v>
      </c>
      <c r="R25" s="56" t="s">
        <v>228</v>
      </c>
      <c r="S25" s="7" t="s">
        <v>217</v>
      </c>
      <c r="T25" s="7" t="s">
        <v>146</v>
      </c>
      <c r="U25" s="10" t="s">
        <v>146</v>
      </c>
      <c r="V25" s="57" t="s">
        <v>140</v>
      </c>
      <c r="W25" s="62" t="s">
        <v>146</v>
      </c>
      <c r="X25" s="3"/>
      <c r="Y25" s="3"/>
      <c r="Z25" s="3"/>
    </row>
    <row r="26" spans="1:26" x14ac:dyDescent="0.25">
      <c r="D26" s="85"/>
      <c r="M26" s="124"/>
    </row>
    <row r="27" spans="1:26" x14ac:dyDescent="0.25">
      <c r="E27" t="s">
        <v>138</v>
      </c>
      <c r="M27" s="125"/>
    </row>
  </sheetData>
  <mergeCells count="4">
    <mergeCell ref="A1:B1"/>
    <mergeCell ref="W2:Z2"/>
    <mergeCell ref="U2:V2"/>
    <mergeCell ref="C2:G2"/>
  </mergeCells>
  <phoneticPr fontId="7" type="noConversion"/>
  <dataValidations count="1">
    <dataValidation type="list" allowBlank="1" showInputMessage="1" showErrorMessage="1" sqref="Z4:Z24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30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A4:A25</xm:sqref>
        </x14:dataValidation>
        <x14:dataValidation type="list" allowBlank="1" showInputMessage="1" showErrorMessage="1">
          <x14:formula1>
            <xm:f>Hoja1!$B$1:$B$11</xm:f>
          </x14:formula1>
          <xm:sqref>H4:H25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5" sqref="A5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20.140625" customWidth="1"/>
    <col min="10" max="10" width="25.7109375" customWidth="1"/>
    <col min="11" max="11" width="19.85546875" customWidth="1"/>
    <col min="12" max="12" width="26.42578125" customWidth="1"/>
  </cols>
  <sheetData>
    <row r="1" spans="1:12" ht="43.5" customHeight="1" thickBot="1" x14ac:dyDescent="0.3">
      <c r="A1" s="134" t="s">
        <v>20</v>
      </c>
      <c r="B1" s="134"/>
      <c r="C1" s="12"/>
    </row>
    <row r="2" spans="1:12" s="14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127</v>
      </c>
      <c r="E2" s="1" t="s">
        <v>126</v>
      </c>
      <c r="F2" s="1" t="s">
        <v>21</v>
      </c>
      <c r="G2" s="1" t="s">
        <v>22</v>
      </c>
      <c r="H2" s="1" t="s">
        <v>23</v>
      </c>
      <c r="I2" s="1" t="s">
        <v>24</v>
      </c>
      <c r="J2" s="13" t="s">
        <v>15</v>
      </c>
      <c r="K2" s="4" t="s">
        <v>16</v>
      </c>
    </row>
    <row r="3" spans="1:12" ht="75.75" thickBot="1" x14ac:dyDescent="0.3">
      <c r="A3" s="2" t="s">
        <v>83</v>
      </c>
      <c r="B3" s="2" t="s">
        <v>230</v>
      </c>
      <c r="C3" s="2" t="s">
        <v>123</v>
      </c>
      <c r="D3" s="126">
        <v>4850</v>
      </c>
      <c r="E3" s="127">
        <v>4850</v>
      </c>
      <c r="F3" s="126">
        <v>0</v>
      </c>
      <c r="G3" s="2">
        <v>0</v>
      </c>
      <c r="H3" s="2"/>
      <c r="I3" s="42" t="s">
        <v>235</v>
      </c>
      <c r="J3" s="2" t="s">
        <v>143</v>
      </c>
      <c r="K3" s="2" t="s">
        <v>232</v>
      </c>
      <c r="L3" s="43" t="s">
        <v>236</v>
      </c>
    </row>
    <row r="4" spans="1:12" x14ac:dyDescent="0.25">
      <c r="A4" s="3" t="s">
        <v>83</v>
      </c>
      <c r="B4" s="3" t="s">
        <v>234</v>
      </c>
      <c r="C4" s="3" t="s">
        <v>123</v>
      </c>
      <c r="D4" s="126">
        <v>4200</v>
      </c>
      <c r="E4" s="127">
        <v>4200</v>
      </c>
      <c r="F4" s="127">
        <v>4200</v>
      </c>
      <c r="G4" s="3">
        <v>0</v>
      </c>
      <c r="H4" s="3"/>
      <c r="I4" s="3" t="s">
        <v>144</v>
      </c>
      <c r="J4" s="3" t="s">
        <v>143</v>
      </c>
      <c r="K4" s="2" t="s">
        <v>232</v>
      </c>
    </row>
    <row r="5" spans="1:12" x14ac:dyDescent="0.25">
      <c r="A5" s="3" t="s">
        <v>83</v>
      </c>
      <c r="B5" s="3" t="s">
        <v>231</v>
      </c>
      <c r="C5" s="3" t="s">
        <v>123</v>
      </c>
      <c r="D5" s="50">
        <v>1300</v>
      </c>
      <c r="E5" s="50">
        <v>1262.32</v>
      </c>
      <c r="F5" s="50">
        <v>1067</v>
      </c>
      <c r="G5" s="3">
        <v>0</v>
      </c>
      <c r="H5" s="3"/>
      <c r="I5" s="3" t="s">
        <v>144</v>
      </c>
      <c r="J5" s="3" t="s">
        <v>143</v>
      </c>
      <c r="K5" s="3" t="s">
        <v>233</v>
      </c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A3:A21</xm:sqref>
        </x14:dataValidation>
        <x14:dataValidation type="list" allowBlank="1" showInputMessage="1" showErrorMessage="1">
          <x14:formula1>
            <xm:f>Hoja1!$B$1:$B$11</xm:f>
          </x14:formula1>
          <xm:sqref>C3:C21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5" t="s">
        <v>25</v>
      </c>
      <c r="B2" s="31" t="s">
        <v>120</v>
      </c>
    </row>
    <row r="3" spans="1:2" x14ac:dyDescent="0.25">
      <c r="A3" s="29" t="s">
        <v>26</v>
      </c>
      <c r="B3" s="31" t="s">
        <v>123</v>
      </c>
    </row>
    <row r="4" spans="1:2" x14ac:dyDescent="0.25">
      <c r="A4" s="17" t="s">
        <v>27</v>
      </c>
      <c r="B4" s="31" t="s">
        <v>124</v>
      </c>
    </row>
    <row r="5" spans="1:2" x14ac:dyDescent="0.25">
      <c r="A5" s="17" t="s">
        <v>28</v>
      </c>
      <c r="B5" s="31" t="s">
        <v>118</v>
      </c>
    </row>
    <row r="6" spans="1:2" x14ac:dyDescent="0.25">
      <c r="A6" s="17" t="s">
        <v>29</v>
      </c>
      <c r="B6" s="31" t="s">
        <v>117</v>
      </c>
    </row>
    <row r="7" spans="1:2" x14ac:dyDescent="0.25">
      <c r="A7" s="18" t="s">
        <v>30</v>
      </c>
      <c r="B7" s="30" t="s">
        <v>116</v>
      </c>
    </row>
    <row r="8" spans="1:2" x14ac:dyDescent="0.25">
      <c r="A8" s="16" t="s">
        <v>31</v>
      </c>
      <c r="B8" s="31" t="s">
        <v>122</v>
      </c>
    </row>
    <row r="9" spans="1:2" x14ac:dyDescent="0.25">
      <c r="A9" s="18" t="s">
        <v>32</v>
      </c>
      <c r="B9" s="32" t="s">
        <v>119</v>
      </c>
    </row>
    <row r="10" spans="1:2" x14ac:dyDescent="0.25">
      <c r="A10" s="17" t="s">
        <v>33</v>
      </c>
      <c r="B10" s="31" t="s">
        <v>121</v>
      </c>
    </row>
    <row r="11" spans="1:2" x14ac:dyDescent="0.25">
      <c r="A11" s="17" t="s">
        <v>34</v>
      </c>
      <c r="B11" s="31" t="s">
        <v>125</v>
      </c>
    </row>
    <row r="12" spans="1:2" x14ac:dyDescent="0.25">
      <c r="A12" s="19" t="s">
        <v>35</v>
      </c>
    </row>
    <row r="13" spans="1:2" x14ac:dyDescent="0.25">
      <c r="A13" s="20" t="s">
        <v>36</v>
      </c>
    </row>
    <row r="14" spans="1:2" x14ac:dyDescent="0.25">
      <c r="A14" s="20" t="s">
        <v>37</v>
      </c>
    </row>
    <row r="15" spans="1:2" x14ac:dyDescent="0.25">
      <c r="A15" s="15" t="s">
        <v>38</v>
      </c>
    </row>
    <row r="16" spans="1:2" x14ac:dyDescent="0.25">
      <c r="A16" s="21" t="s">
        <v>39</v>
      </c>
    </row>
    <row r="17" spans="1:1" x14ac:dyDescent="0.25">
      <c r="A17" s="21" t="s">
        <v>40</v>
      </c>
    </row>
    <row r="18" spans="1:1" x14ac:dyDescent="0.25">
      <c r="A18" s="15" t="s">
        <v>41</v>
      </c>
    </row>
    <row r="19" spans="1:1" x14ac:dyDescent="0.25">
      <c r="A19" s="21" t="s">
        <v>42</v>
      </c>
    </row>
    <row r="20" spans="1:1" x14ac:dyDescent="0.25">
      <c r="A20" s="15" t="s">
        <v>43</v>
      </c>
    </row>
    <row r="21" spans="1:1" x14ac:dyDescent="0.25">
      <c r="A21" s="21" t="s">
        <v>44</v>
      </c>
    </row>
    <row r="22" spans="1:1" x14ac:dyDescent="0.25">
      <c r="A22" s="22" t="s">
        <v>45</v>
      </c>
    </row>
    <row r="23" spans="1:1" x14ac:dyDescent="0.25">
      <c r="A23" s="17" t="s">
        <v>46</v>
      </c>
    </row>
    <row r="24" spans="1:1" x14ac:dyDescent="0.25">
      <c r="A24" s="23" t="s">
        <v>108</v>
      </c>
    </row>
    <row r="25" spans="1:1" x14ac:dyDescent="0.25">
      <c r="A25" s="23" t="s">
        <v>113</v>
      </c>
    </row>
    <row r="26" spans="1:1" x14ac:dyDescent="0.25">
      <c r="A26" s="23" t="s">
        <v>114</v>
      </c>
    </row>
    <row r="27" spans="1:1" x14ac:dyDescent="0.25">
      <c r="A27" s="23" t="s">
        <v>111</v>
      </c>
    </row>
    <row r="28" spans="1:1" x14ac:dyDescent="0.25">
      <c r="A28" s="23" t="s">
        <v>112</v>
      </c>
    </row>
    <row r="29" spans="1:1" x14ac:dyDescent="0.25">
      <c r="A29" s="23" t="s">
        <v>110</v>
      </c>
    </row>
    <row r="30" spans="1:1" x14ac:dyDescent="0.25">
      <c r="A30" s="23" t="s">
        <v>47</v>
      </c>
    </row>
    <row r="31" spans="1:1" x14ac:dyDescent="0.25">
      <c r="A31" s="23" t="s">
        <v>115</v>
      </c>
    </row>
    <row r="32" spans="1:1" x14ac:dyDescent="0.25">
      <c r="A32" s="23" t="s">
        <v>109</v>
      </c>
    </row>
    <row r="33" spans="1:1" x14ac:dyDescent="0.25">
      <c r="A33" s="23" t="s">
        <v>48</v>
      </c>
    </row>
    <row r="34" spans="1:1" x14ac:dyDescent="0.25">
      <c r="A34" s="17" t="s">
        <v>49</v>
      </c>
    </row>
    <row r="35" spans="1:1" x14ac:dyDescent="0.25">
      <c r="A35" s="23" t="s">
        <v>50</v>
      </c>
    </row>
    <row r="36" spans="1:1" x14ac:dyDescent="0.25">
      <c r="A36" s="24" t="s">
        <v>51</v>
      </c>
    </row>
    <row r="37" spans="1:1" x14ac:dyDescent="0.25">
      <c r="A37" s="25" t="s">
        <v>52</v>
      </c>
    </row>
    <row r="38" spans="1:1" x14ac:dyDescent="0.25">
      <c r="A38" s="24" t="s">
        <v>53</v>
      </c>
    </row>
    <row r="39" spans="1:1" x14ac:dyDescent="0.25">
      <c r="A39" s="25" t="s">
        <v>54</v>
      </c>
    </row>
    <row r="40" spans="1:1" x14ac:dyDescent="0.25">
      <c r="A40" s="24" t="s">
        <v>55</v>
      </c>
    </row>
    <row r="41" spans="1:1" x14ac:dyDescent="0.25">
      <c r="A41" s="26" t="s">
        <v>56</v>
      </c>
    </row>
    <row r="42" spans="1:1" x14ac:dyDescent="0.25">
      <c r="A42" s="25" t="s">
        <v>57</v>
      </c>
    </row>
    <row r="43" spans="1:1" x14ac:dyDescent="0.25">
      <c r="A43" s="24" t="s">
        <v>58</v>
      </c>
    </row>
    <row r="44" spans="1:1" x14ac:dyDescent="0.25">
      <c r="A44" s="24" t="s">
        <v>59</v>
      </c>
    </row>
    <row r="45" spans="1:1" x14ac:dyDescent="0.25">
      <c r="A45" s="24" t="s">
        <v>60</v>
      </c>
    </row>
    <row r="46" spans="1:1" x14ac:dyDescent="0.25">
      <c r="A46" s="24" t="s">
        <v>61</v>
      </c>
    </row>
    <row r="47" spans="1:1" x14ac:dyDescent="0.25">
      <c r="A47" s="24" t="s">
        <v>62</v>
      </c>
    </row>
    <row r="48" spans="1:1" x14ac:dyDescent="0.25">
      <c r="A48" s="25" t="s">
        <v>63</v>
      </c>
    </row>
    <row r="49" spans="1:4" x14ac:dyDescent="0.25">
      <c r="A49" s="25" t="s">
        <v>64</v>
      </c>
    </row>
    <row r="50" spans="1:4" x14ac:dyDescent="0.25">
      <c r="A50" s="24" t="s">
        <v>65</v>
      </c>
    </row>
    <row r="51" spans="1:4" x14ac:dyDescent="0.25">
      <c r="A51" s="25" t="s">
        <v>66</v>
      </c>
    </row>
    <row r="52" spans="1:4" x14ac:dyDescent="0.25">
      <c r="A52" s="25" t="s">
        <v>67</v>
      </c>
    </row>
    <row r="53" spans="1:4" x14ac:dyDescent="0.25">
      <c r="A53" s="24" t="s">
        <v>68</v>
      </c>
    </row>
    <row r="54" spans="1:4" x14ac:dyDescent="0.25">
      <c r="A54" s="24" t="s">
        <v>69</v>
      </c>
    </row>
    <row r="55" spans="1:4" x14ac:dyDescent="0.25">
      <c r="A55" s="25" t="s">
        <v>70</v>
      </c>
    </row>
    <row r="56" spans="1:4" x14ac:dyDescent="0.25">
      <c r="A56" s="24" t="s">
        <v>71</v>
      </c>
    </row>
    <row r="57" spans="1:4" x14ac:dyDescent="0.25">
      <c r="A57" s="17" t="s">
        <v>72</v>
      </c>
    </row>
    <row r="58" spans="1:4" x14ac:dyDescent="0.25">
      <c r="A58" s="17" t="s">
        <v>73</v>
      </c>
    </row>
    <row r="59" spans="1:4" x14ac:dyDescent="0.25">
      <c r="A59" s="23" t="s">
        <v>74</v>
      </c>
    </row>
    <row r="60" spans="1:4" x14ac:dyDescent="0.25">
      <c r="A60" s="18" t="s">
        <v>75</v>
      </c>
      <c r="C60" s="31"/>
    </row>
    <row r="61" spans="1:4" x14ac:dyDescent="0.25">
      <c r="A61" s="27" t="s">
        <v>76</v>
      </c>
      <c r="C61" s="31"/>
    </row>
    <row r="62" spans="1:4" x14ac:dyDescent="0.25">
      <c r="A62" s="16" t="s">
        <v>77</v>
      </c>
      <c r="C62" s="31"/>
    </row>
    <row r="63" spans="1:4" x14ac:dyDescent="0.25">
      <c r="A63" s="18" t="s">
        <v>78</v>
      </c>
      <c r="C63" s="31"/>
    </row>
    <row r="64" spans="1:4" x14ac:dyDescent="0.25">
      <c r="A64" s="27" t="s">
        <v>79</v>
      </c>
      <c r="C64" s="31"/>
      <c r="D64" s="31"/>
    </row>
    <row r="65" spans="1:3" x14ac:dyDescent="0.25">
      <c r="A65" s="27" t="s">
        <v>80</v>
      </c>
      <c r="C65" s="30"/>
    </row>
    <row r="66" spans="1:3" x14ac:dyDescent="0.25">
      <c r="A66" s="27" t="s">
        <v>81</v>
      </c>
      <c r="C66" s="31"/>
    </row>
    <row r="67" spans="1:3" x14ac:dyDescent="0.25">
      <c r="A67" s="18" t="s">
        <v>82</v>
      </c>
      <c r="C67" s="32"/>
    </row>
    <row r="68" spans="1:3" x14ac:dyDescent="0.25">
      <c r="A68" s="16" t="s">
        <v>83</v>
      </c>
      <c r="C68" s="31"/>
    </row>
    <row r="69" spans="1:3" x14ac:dyDescent="0.25">
      <c r="A69" s="17" t="s">
        <v>84</v>
      </c>
      <c r="C69" s="31"/>
    </row>
    <row r="70" spans="1:3" x14ac:dyDescent="0.25">
      <c r="A70" s="17" t="s">
        <v>85</v>
      </c>
    </row>
    <row r="71" spans="1:3" x14ac:dyDescent="0.25">
      <c r="A71" s="17" t="s">
        <v>86</v>
      </c>
    </row>
    <row r="72" spans="1:3" x14ac:dyDescent="0.25">
      <c r="A72" s="20" t="s">
        <v>87</v>
      </c>
    </row>
    <row r="73" spans="1:3" x14ac:dyDescent="0.25">
      <c r="A73" s="17" t="s">
        <v>88</v>
      </c>
    </row>
    <row r="74" spans="1:3" x14ac:dyDescent="0.25">
      <c r="A74" s="17" t="s">
        <v>89</v>
      </c>
    </row>
    <row r="75" spans="1:3" x14ac:dyDescent="0.25">
      <c r="A75" s="27" t="s">
        <v>90</v>
      </c>
    </row>
    <row r="76" spans="1:3" x14ac:dyDescent="0.25">
      <c r="A76" s="27" t="s">
        <v>91</v>
      </c>
    </row>
    <row r="77" spans="1:3" x14ac:dyDescent="0.25">
      <c r="A77" s="27" t="s">
        <v>92</v>
      </c>
    </row>
    <row r="78" spans="1:3" x14ac:dyDescent="0.25">
      <c r="A78" s="27" t="s">
        <v>93</v>
      </c>
    </row>
    <row r="79" spans="1:3" x14ac:dyDescent="0.25">
      <c r="A79" s="27" t="s">
        <v>94</v>
      </c>
    </row>
    <row r="80" spans="1:3" x14ac:dyDescent="0.25">
      <c r="A80" s="27" t="s">
        <v>95</v>
      </c>
    </row>
    <row r="81" spans="1:1" x14ac:dyDescent="0.25">
      <c r="A81" s="27" t="s">
        <v>96</v>
      </c>
    </row>
    <row r="82" spans="1:1" x14ac:dyDescent="0.25">
      <c r="A82" s="27" t="s">
        <v>97</v>
      </c>
    </row>
    <row r="83" spans="1:1" x14ac:dyDescent="0.25">
      <c r="A83" s="27" t="s">
        <v>98</v>
      </c>
    </row>
    <row r="84" spans="1:1" x14ac:dyDescent="0.25">
      <c r="A84" s="27" t="s">
        <v>99</v>
      </c>
    </row>
    <row r="85" spans="1:1" x14ac:dyDescent="0.25">
      <c r="A85" s="27" t="s">
        <v>100</v>
      </c>
    </row>
    <row r="86" spans="1:1" x14ac:dyDescent="0.25">
      <c r="A86" s="17" t="s">
        <v>101</v>
      </c>
    </row>
    <row r="87" spans="1:1" x14ac:dyDescent="0.25">
      <c r="A87" s="17" t="s">
        <v>102</v>
      </c>
    </row>
    <row r="88" spans="1:1" x14ac:dyDescent="0.25">
      <c r="A88" s="17" t="s">
        <v>103</v>
      </c>
    </row>
    <row r="89" spans="1:1" x14ac:dyDescent="0.25">
      <c r="A89" s="17" t="s">
        <v>104</v>
      </c>
    </row>
    <row r="90" spans="1:1" x14ac:dyDescent="0.25">
      <c r="A90" s="17" t="s">
        <v>105</v>
      </c>
    </row>
    <row r="91" spans="1:1" x14ac:dyDescent="0.25">
      <c r="A91" s="17" t="s">
        <v>106</v>
      </c>
    </row>
    <row r="92" spans="1:1" x14ac:dyDescent="0.25">
      <c r="A92" s="17" t="s">
        <v>107</v>
      </c>
    </row>
    <row r="93" spans="1:1" x14ac:dyDescent="0.25">
      <c r="A93" s="3"/>
    </row>
    <row r="94" spans="1:1" x14ac:dyDescent="0.25">
      <c r="A94" s="28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Previsión Contratos 2024</vt:lpstr>
      <vt:lpstr>Hoja2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anual contratación ITA 2024. Previsión de contratos</dc:title>
  <dc:creator>DGA</dc:creator>
  <cp:lastModifiedBy>Administrador</cp:lastModifiedBy>
  <cp:lastPrinted>2024-02-19T08:09:47Z</cp:lastPrinted>
  <dcterms:created xsi:type="dcterms:W3CDTF">2023-12-04T08:32:29Z</dcterms:created>
  <dcterms:modified xsi:type="dcterms:W3CDTF">2024-03-18T13:17:29Z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