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Previsión Contratos 2024" sheetId="1" r:id="rId1"/>
    <sheet name="Previsión Reservados 2024" sheetId="5" r:id="rId2"/>
    <sheet name="Instituciones" sheetId="6" r:id="rId3"/>
  </sheets>
  <definedNames>
    <definedName name="_xlnm._FilterDatabase" localSheetId="2" hidden="1">Instituciones!$A$2:$A$95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/>
  <c r="M6"/>
  <c r="L7"/>
  <c r="M21"/>
  <c r="N21"/>
  <c r="M20"/>
  <c r="N20"/>
  <c r="M9"/>
  <c r="M19"/>
  <c r="N19"/>
  <c r="N13" l="1"/>
  <c r="N14"/>
  <c r="N15"/>
  <c r="N16"/>
  <c r="N17"/>
  <c r="N18"/>
  <c r="N12"/>
  <c r="M14"/>
  <c r="M15"/>
  <c r="M16"/>
  <c r="M17"/>
  <c r="M18"/>
  <c r="M13"/>
  <c r="M12"/>
  <c r="M11"/>
  <c r="M4"/>
  <c r="N4"/>
  <c r="M5"/>
  <c r="N5"/>
  <c r="N6"/>
  <c r="M7"/>
  <c r="N7"/>
  <c r="M8"/>
  <c r="N8"/>
  <c r="N9"/>
  <c r="M10"/>
  <c r="N10"/>
  <c r="N11"/>
</calcChain>
</file>

<file path=xl/sharedStrings.xml><?xml version="1.0" encoding="utf-8"?>
<sst xmlns="http://schemas.openxmlformats.org/spreadsheetml/2006/main" count="454" uniqueCount="204">
  <si>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</si>
  <si>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</si>
  <si>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</si>
  <si>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</si>
  <si>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</si>
  <si>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</si>
  <si>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</si>
  <si>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</si>
  <si>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</si>
  <si>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</si>
  <si>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</si>
  <si>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</si>
  <si>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IMPORTE RESERVADO EN ANUALIDAD 2024 (IVA EXCLUIDO)</t>
  </si>
  <si>
    <t>PREVISIÓN DE CONTRATACIÓN PARA EL AÑO 2024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</si>
  <si>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</si>
  <si>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</si>
  <si>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</si>
  <si>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</si>
  <si>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</si>
  <si>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</si>
  <si>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</si>
  <si>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PREVISIÓN DE RESERVAS SOCIALES DE CONTRATOS PARA EL AÑO 2024</t>
  </si>
  <si>
    <t>ANUALIDAD 2024 (IVA excluido)</t>
  </si>
  <si>
    <t>ANUALIDAD 2025 (IVA excluido)</t>
  </si>
  <si>
    <t>ANUALIDAD 2026 (IVA excluido)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</si>
  <si>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</si>
  <si>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</si>
  <si>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</si>
  <si>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</si>
  <si>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</si>
  <si>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</si>
  <si>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</si>
  <si>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</si>
  <si>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</si>
  <si>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</si>
  <si>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</si>
  <si>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</si>
  <si>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</si>
  <si>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</si>
  <si>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</si>
  <si>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</si>
  <si>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</si>
  <si>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</si>
  <si>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</si>
  <si>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</si>
  <si>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</si>
  <si>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</si>
  <si>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</si>
  <si>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Hacienda y Administración Pública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</si>
  <si>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</si>
  <si>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</si>
  <si>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</si>
  <si>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</si>
  <si>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</si>
  <si>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</si>
  <si>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</si>
  <si>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</si>
  <si>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</si>
  <si>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</si>
  <si>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</si>
  <si>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</si>
  <si>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</si>
  <si>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</si>
  <si>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</si>
  <si>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</si>
  <si>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</si>
  <si>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</si>
  <si>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</si>
  <si>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</si>
  <si>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</si>
  <si>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</si>
  <si>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</si>
  <si>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</si>
  <si>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</si>
  <si>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</si>
  <si>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</si>
  <si>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</si>
  <si>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</si>
  <si>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</si>
  <si>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</si>
  <si>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</si>
  <si>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</si>
  <si>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</si>
  <si>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</si>
  <si>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</si>
  <si>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</si>
  <si>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</si>
  <si>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</si>
  <si>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</si>
  <si>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</si>
  <si>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</si>
  <si>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</si>
  <si>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</si>
  <si>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</si>
  <si>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</si>
  <si>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</si>
  <si>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</si>
  <si>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</si>
  <si>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</si>
  <si>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</si>
  <si>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</si>
  <si>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</si>
  <si>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</si>
  <si>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</si>
  <si>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</si>
  <si>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</si>
  <si>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</si>
  <si>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</si>
  <si>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</si>
  <si>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</si>
  <si>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Presidencia, Interior y Cultura</t>
  </si>
  <si>
    <t xml:space="preserve">Departamento de Fomento, Vivienda, Movilidad y Logística </t>
  </si>
  <si>
    <t>Departamento de Economía, Empleo e Industria</t>
  </si>
  <si>
    <t>Departamento de Educación, Ciencia y Universidades</t>
  </si>
  <si>
    <t>Departamento de Bienestar Social y Familia</t>
  </si>
  <si>
    <t xml:space="preserve">Departamento de Desarrollo Territorial, Despoblación y Justicia 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</si>
  <si>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</si>
  <si>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</si>
  <si>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</si>
  <si>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</si>
  <si>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</si>
  <si>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</si>
  <si>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</si>
  <si>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</si>
  <si>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</si>
  <si>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</si>
  <si>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</si>
  <si>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</si>
  <si>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</si>
  <si>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</si>
  <si>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</si>
  <si>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</si>
  <si>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</si>
  <si>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</si>
  <si>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NO</t>
  </si>
  <si>
    <t>Mayo</t>
  </si>
  <si>
    <t>Julio</t>
  </si>
  <si>
    <t>Agosto</t>
  </si>
  <si>
    <t>Noviembre</t>
  </si>
  <si>
    <t>Diciembre</t>
  </si>
  <si>
    <t>SÍ (3)</t>
  </si>
  <si>
    <t xml:space="preserve">ABIERTO SIMPLIFICADO </t>
  </si>
  <si>
    <t>ABIERTO</t>
  </si>
  <si>
    <t xml:space="preserve">ABIERTO </t>
  </si>
  <si>
    <t>SÍ (13)</t>
  </si>
  <si>
    <t>SÍ</t>
  </si>
  <si>
    <t>Centro Especial de Empleo</t>
  </si>
  <si>
    <t>Formalizado en 2022</t>
  </si>
  <si>
    <t>GRHUSA</t>
  </si>
  <si>
    <t>Contrato de servicios consistente en la prestación del servicio de limpieza en alguna de las instalaciones de GRHUSA</t>
  </si>
  <si>
    <t>Febrero</t>
  </si>
  <si>
    <t>Marzo</t>
  </si>
  <si>
    <t>Abril</t>
  </si>
  <si>
    <t>Junio</t>
  </si>
  <si>
    <t>ABIERTO SIMPLIFICADO SUMARIO</t>
  </si>
  <si>
    <t>Septiembre</t>
  </si>
  <si>
    <t>Octubre</t>
  </si>
  <si>
    <t>CONTRATO PLURIANUAL (SÍ/NO)</t>
  </si>
  <si>
    <t>SUJETO A REGULACIÓN ARMONIZADA (SÍ/NO)</t>
  </si>
  <si>
    <t>DIVISIÓN EN LOTES (SÍ/NO)</t>
  </si>
  <si>
    <t>SÍ?</t>
  </si>
  <si>
    <t>Se exige como criterio de solvencia económica que el importe de la cifra de negocios de la empresa licitadora esté por debajo de 50 millones de euros. Por tanto, y a la vista del Anexo I del Reglamento (UE) nº 651/2014 las PYMES son aptas para la presentación de ofertas</t>
  </si>
  <si>
    <t xml:space="preserve"> GRHUSA</t>
  </si>
  <si>
    <t>Suministro de ropa y EPIs</t>
  </si>
  <si>
    <t xml:space="preserve">Suministro de tarjetas de gasóleo </t>
  </si>
  <si>
    <t xml:space="preserve">Servicio de refuerzo de limpieza durante las fiestas de "San Lorenzo" </t>
  </si>
  <si>
    <t>Servicio de limpieza de las instalaciones de GRHUSA</t>
  </si>
  <si>
    <t xml:space="preserve">Suministro de combustible para los vehículos de GRHUSA </t>
  </si>
  <si>
    <t xml:space="preserve">Suministro de bolsas compostables </t>
  </si>
  <si>
    <t xml:space="preserve">Servicio de pólizas de seguro </t>
  </si>
  <si>
    <t>Suministro de AdBlue para algunos de los vehículos de GRHUSA</t>
  </si>
  <si>
    <t>SÍ (4)</t>
  </si>
  <si>
    <t xml:space="preserve">Febrero </t>
  </si>
  <si>
    <t>Servicio de limpieza de la red de alcantarillado de Jaca</t>
  </si>
  <si>
    <t>Suministro y servicio de colocación de aseos portátiles en "San Lorenzo"</t>
  </si>
  <si>
    <t>Suministro de un equipo de clasificación de envases (balístico)</t>
  </si>
  <si>
    <t>x</t>
  </si>
  <si>
    <t>Se exige como requisito el certificado de operador de productos petrolíferos</t>
  </si>
  <si>
    <t xml:space="preserve">Enajenación de 3.800 Toneladas estimadas de Papel y Cartón </t>
  </si>
  <si>
    <t>SÍ/NO</t>
  </si>
  <si>
    <t xml:space="preserve">12 meses </t>
  </si>
  <si>
    <t xml:space="preserve">24 meses </t>
  </si>
  <si>
    <t>3 meses</t>
  </si>
  <si>
    <t>1 mes</t>
  </si>
  <si>
    <t>2 meses</t>
  </si>
  <si>
    <t>4 meses</t>
  </si>
  <si>
    <t>Licitaciones previstas</t>
  </si>
  <si>
    <t>Contratos a renovar en 2024</t>
  </si>
  <si>
    <t>Previsión de contratos nuevos</t>
  </si>
  <si>
    <t>SÍ (2)</t>
  </si>
  <si>
    <t>Suministro, a través de un Contrato de Renting con opción de compra a su finalización, de un lavacontenedores nuevo de carga trasera</t>
  </si>
  <si>
    <t>Suministro,  a través de un Contrato de Renting con opción de compra a su finalización, de un camión nuevo de carga trasera. Base de Sabiñánigo</t>
  </si>
  <si>
    <t>Suministro,  a través de un Contrato de Renting con opción de compra a su finalización, de contenedores reposición para la ciudad de Jaca.</t>
  </si>
  <si>
    <t>Suministro a través de un Contrato de Renting con opción de compra a su finalización, de un sistema de GPS para los equipos de limpieza viaria de Huesca</t>
  </si>
  <si>
    <t>Servicio de trituración de madera en las instalaciones de GRHUSA</t>
  </si>
  <si>
    <t>Arrendamiento instalaciones del cuartelillo de Huesca y nave industrial (Huesca)</t>
  </si>
  <si>
    <t xml:space="preserve">7 días </t>
  </si>
  <si>
    <t>CONCURSO-PROCEDIMIENTO ABIERTO</t>
  </si>
  <si>
    <t>SUBASTA-PROCEDIMIENTO ABIERTO</t>
  </si>
  <si>
    <t>12 meses con opción a prórroga por otra anualidad</t>
  </si>
  <si>
    <t>7 días naturales</t>
  </si>
  <si>
    <t>PRÓRROGA</t>
  </si>
  <si>
    <t>12 meses</t>
  </si>
  <si>
    <t>abril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</si>
</sst>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E2EFDA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67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2" xfId="0" applyBorder="1"/>
    <xf numFmtId="0" fontId="1" fillId="0" borderId="0" xfId="0" applyFont="1"/>
    <xf numFmtId="0" fontId="3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0" fillId="0" borderId="19" xfId="0" applyBorder="1"/>
    <xf numFmtId="44" fontId="0" fillId="0" borderId="10" xfId="1" applyFont="1" applyBorder="1"/>
    <xf numFmtId="44" fontId="0" fillId="0" borderId="1" xfId="1" applyFont="1" applyBorder="1"/>
    <xf numFmtId="44" fontId="0" fillId="0" borderId="13" xfId="1" applyFont="1" applyBorder="1"/>
    <xf numFmtId="0" fontId="0" fillId="0" borderId="13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12" borderId="2" xfId="0" applyFill="1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3" xfId="0" applyBorder="1" applyAlignment="1">
      <alignment horizontal="left"/>
    </xf>
    <xf numFmtId="164" fontId="0" fillId="0" borderId="1" xfId="1" applyNumberFormat="1" applyFont="1" applyBorder="1"/>
    <xf numFmtId="0" fontId="0" fillId="2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2" xfId="0" applyFill="1" applyBorder="1"/>
    <xf numFmtId="0" fontId="0" fillId="14" borderId="2" xfId="0" applyFill="1" applyBorder="1"/>
    <xf numFmtId="0" fontId="0" fillId="13" borderId="1" xfId="0" applyFill="1" applyBorder="1"/>
    <xf numFmtId="0" fontId="0" fillId="14" borderId="1" xfId="0" applyFill="1" applyBorder="1"/>
    <xf numFmtId="8" fontId="0" fillId="0" borderId="1" xfId="1" applyNumberFormat="1" applyFont="1" applyBorder="1" applyAlignment="1">
      <alignment horizontal="right"/>
    </xf>
    <xf numFmtId="8" fontId="0" fillId="0" borderId="1" xfId="1" applyNumberFormat="1" applyFont="1" applyBorder="1"/>
    <xf numFmtId="8" fontId="0" fillId="0" borderId="1" xfId="1" applyNumberFormat="1" applyFont="1" applyFill="1" applyBorder="1" applyAlignment="1">
      <alignment horizontal="right"/>
    </xf>
    <xf numFmtId="44" fontId="0" fillId="0" borderId="13" xfId="1" applyFont="1" applyFill="1" applyBorder="1"/>
    <xf numFmtId="17" fontId="0" fillId="0" borderId="1" xfId="0" applyNumberFormat="1" applyBorder="1" applyAlignment="1">
      <alignment horizontal="center"/>
    </xf>
    <xf numFmtId="164" fontId="0" fillId="0" borderId="1" xfId="1" applyNumberFormat="1" applyFont="1" applyFill="1" applyBorder="1"/>
    <xf numFmtId="0" fontId="8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8CBAD"/>
      <color rgb="FFE2EFDA"/>
      <color rgb="FFFFD966"/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A27"/>
  <sheetViews>
    <sheetView tabSelected="1" zoomScale="87" zoomScaleNormal="87" workbookViewId="0">
      <selection activeCell="B25" sqref="B25"/>
    </sheetView>
  </sheetViews>
  <sheetFormatPr baseColWidth="10" defaultRowHeight="15"/>
  <cols>
    <col min="2" max="2" width="43" customWidth="1"/>
    <col min="3" max="3" width="144.28515625" bestFit="1" customWidth="1"/>
    <col min="4" max="4" width="21" bestFit="1" customWidth="1"/>
    <col min="5" max="5" width="28.28515625" bestFit="1" customWidth="1"/>
    <col min="6" max="6" width="16" bestFit="1" customWidth="1"/>
    <col min="7" max="7" width="25" bestFit="1" customWidth="1"/>
    <col min="8" max="8" width="7.140625" bestFit="1" customWidth="1"/>
    <col min="9" max="9" width="14.42578125" bestFit="1" customWidth="1"/>
    <col min="10" max="10" width="21.7109375" bestFit="1" customWidth="1"/>
    <col min="11" max="11" width="12.5703125" bestFit="1" customWidth="1"/>
    <col min="12" max="12" width="22.5703125" customWidth="1"/>
    <col min="13" max="13" width="22.5703125" bestFit="1" customWidth="1"/>
    <col min="14" max="14" width="17" bestFit="1" customWidth="1"/>
    <col min="15" max="15" width="34.140625" bestFit="1" customWidth="1"/>
    <col min="16" max="16" width="10.7109375" customWidth="1"/>
    <col min="17" max="17" width="17" bestFit="1" customWidth="1"/>
    <col min="18" max="18" width="19.85546875" bestFit="1" customWidth="1"/>
    <col min="19" max="19" width="48.85546875" bestFit="1" customWidth="1"/>
    <col min="20" max="20" width="21.85546875" bestFit="1" customWidth="1"/>
    <col min="21" max="21" width="26" bestFit="1" customWidth="1"/>
    <col min="22" max="22" width="12.7109375" customWidth="1"/>
    <col min="23" max="23" width="41.7109375" customWidth="1"/>
    <col min="24" max="24" width="12" customWidth="1"/>
    <col min="25" max="26" width="21.85546875" customWidth="1"/>
    <col min="27" max="27" width="25.28515625" bestFit="1" customWidth="1"/>
  </cols>
  <sheetData>
    <row r="1" spans="2:27" ht="36.75" customHeight="1" thickBot="1">
      <c r="B1" s="59" t="s">
        <v>13</v>
      </c>
      <c r="C1" s="59"/>
    </row>
    <row r="2" spans="2:27" ht="34.5" customHeight="1" thickBot="1">
      <c r="B2" s="8"/>
      <c r="C2" s="7"/>
      <c r="D2" s="63" t="s">
        <v>15</v>
      </c>
      <c r="E2" s="64"/>
      <c r="F2" s="64"/>
      <c r="G2" s="64"/>
      <c r="H2" s="65"/>
      <c r="I2" s="7"/>
      <c r="V2" s="60" t="s">
        <v>20</v>
      </c>
      <c r="W2" s="62"/>
      <c r="X2" s="60" t="s">
        <v>19</v>
      </c>
      <c r="Y2" s="61"/>
      <c r="Z2" s="61"/>
      <c r="AA2" s="62"/>
    </row>
    <row r="3" spans="2:27" s="10" customFormat="1" ht="45" customHeight="1" thickBot="1">
      <c r="B3" s="5" t="s">
        <v>0</v>
      </c>
      <c r="C3" s="9" t="s">
        <v>1</v>
      </c>
      <c r="D3" s="5" t="s">
        <v>133</v>
      </c>
      <c r="E3" s="1" t="s">
        <v>131</v>
      </c>
      <c r="F3" s="1" t="s">
        <v>132</v>
      </c>
      <c r="G3" s="1" t="s">
        <v>130</v>
      </c>
      <c r="H3" s="4" t="s">
        <v>129</v>
      </c>
      <c r="I3" s="29" t="s">
        <v>2</v>
      </c>
      <c r="J3" s="1" t="s">
        <v>158</v>
      </c>
      <c r="K3" s="1" t="s">
        <v>157</v>
      </c>
      <c r="L3" s="1" t="s">
        <v>8</v>
      </c>
      <c r="M3" s="1" t="s">
        <v>7</v>
      </c>
      <c r="N3" s="1" t="s">
        <v>9</v>
      </c>
      <c r="O3" s="1" t="s">
        <v>3</v>
      </c>
      <c r="P3" s="1" t="s">
        <v>159</v>
      </c>
      <c r="Q3" s="1" t="s">
        <v>14</v>
      </c>
      <c r="R3" s="1" t="s">
        <v>4</v>
      </c>
      <c r="S3" s="1" t="s">
        <v>5</v>
      </c>
      <c r="T3" s="9" t="s">
        <v>17</v>
      </c>
      <c r="U3" s="9" t="s">
        <v>6</v>
      </c>
      <c r="V3" s="5" t="s">
        <v>179</v>
      </c>
      <c r="W3" s="4" t="s">
        <v>11</v>
      </c>
      <c r="X3" s="5" t="s">
        <v>10</v>
      </c>
      <c r="Y3" s="1" t="s">
        <v>12</v>
      </c>
      <c r="Z3" s="1" t="s">
        <v>18</v>
      </c>
      <c r="AA3" s="4" t="s">
        <v>16</v>
      </c>
    </row>
    <row r="4" spans="2:27">
      <c r="B4" s="3" t="s">
        <v>73</v>
      </c>
      <c r="C4" s="49" t="s">
        <v>163</v>
      </c>
      <c r="D4" s="36"/>
      <c r="E4" s="37" t="s">
        <v>176</v>
      </c>
      <c r="F4" s="37"/>
      <c r="G4" s="34" t="s">
        <v>145</v>
      </c>
      <c r="H4" s="6"/>
      <c r="I4" s="30" t="s">
        <v>125</v>
      </c>
      <c r="J4" s="3" t="s">
        <v>134</v>
      </c>
      <c r="K4" s="3" t="s">
        <v>145</v>
      </c>
      <c r="L4" s="53">
        <v>38702.339999999997</v>
      </c>
      <c r="M4" s="33">
        <f t="shared" ref="M4:M10" si="0">L4*1.21</f>
        <v>46829.831399999995</v>
      </c>
      <c r="N4" s="33">
        <f t="shared" ref="N4:N11" si="1">L4</f>
        <v>38702.339999999997</v>
      </c>
      <c r="O4" s="38" t="s">
        <v>142</v>
      </c>
      <c r="P4" s="37" t="s">
        <v>140</v>
      </c>
      <c r="Q4" s="37" t="s">
        <v>152</v>
      </c>
      <c r="R4" s="37" t="s">
        <v>135</v>
      </c>
      <c r="S4" s="38" t="s">
        <v>180</v>
      </c>
      <c r="T4" s="37" t="s">
        <v>162</v>
      </c>
      <c r="U4" s="43" t="s">
        <v>134</v>
      </c>
      <c r="V4" s="36" t="s">
        <v>145</v>
      </c>
      <c r="W4" s="6" t="s">
        <v>161</v>
      </c>
      <c r="X4" s="42" t="s">
        <v>134</v>
      </c>
      <c r="Y4" s="46"/>
      <c r="Z4" s="46"/>
      <c r="AA4" s="6"/>
    </row>
    <row r="5" spans="2:27">
      <c r="B5" s="34" t="s">
        <v>73</v>
      </c>
      <c r="C5" s="49" t="s">
        <v>164</v>
      </c>
      <c r="D5" s="36"/>
      <c r="E5" s="37"/>
      <c r="F5" s="37"/>
      <c r="G5" s="34" t="s">
        <v>145</v>
      </c>
      <c r="H5" s="6"/>
      <c r="I5" s="30" t="s">
        <v>125</v>
      </c>
      <c r="J5" s="3" t="s">
        <v>134</v>
      </c>
      <c r="K5" s="3" t="s">
        <v>134</v>
      </c>
      <c r="L5" s="55">
        <v>90620.17</v>
      </c>
      <c r="M5" s="56">
        <f t="shared" si="0"/>
        <v>109650.40569999999</v>
      </c>
      <c r="N5" s="56">
        <f t="shared" si="1"/>
        <v>90620.17</v>
      </c>
      <c r="O5" s="38" t="s">
        <v>201</v>
      </c>
      <c r="P5" s="37" t="s">
        <v>134</v>
      </c>
      <c r="Q5" s="57">
        <v>45017</v>
      </c>
      <c r="R5" s="37" t="s">
        <v>203</v>
      </c>
      <c r="S5" s="45" t="s">
        <v>202</v>
      </c>
      <c r="T5" s="37" t="s">
        <v>162</v>
      </c>
      <c r="U5" s="43" t="s">
        <v>134</v>
      </c>
      <c r="V5" s="36" t="s">
        <v>145</v>
      </c>
      <c r="W5" s="6" t="s">
        <v>161</v>
      </c>
      <c r="X5" s="42" t="s">
        <v>134</v>
      </c>
      <c r="Y5" s="58"/>
      <c r="Z5" s="58"/>
      <c r="AA5" s="6"/>
    </row>
    <row r="6" spans="2:27">
      <c r="B6" s="3" t="s">
        <v>73</v>
      </c>
      <c r="C6" s="49" t="s">
        <v>165</v>
      </c>
      <c r="D6" s="36"/>
      <c r="E6" s="37" t="s">
        <v>176</v>
      </c>
      <c r="F6" s="37"/>
      <c r="G6" s="34" t="s">
        <v>145</v>
      </c>
      <c r="H6" s="6"/>
      <c r="I6" s="30" t="s">
        <v>124</v>
      </c>
      <c r="J6" s="3" t="s">
        <v>134</v>
      </c>
      <c r="K6" s="3" t="s">
        <v>134</v>
      </c>
      <c r="L6" s="53">
        <v>38484.160000000003</v>
      </c>
      <c r="M6" s="33">
        <f>L6*1.1</f>
        <v>42332.576000000008</v>
      </c>
      <c r="N6" s="33">
        <f t="shared" si="1"/>
        <v>38484.160000000003</v>
      </c>
      <c r="O6" s="38" t="s">
        <v>141</v>
      </c>
      <c r="P6" s="37" t="s">
        <v>134</v>
      </c>
      <c r="Q6" s="37" t="s">
        <v>136</v>
      </c>
      <c r="R6" s="37" t="s">
        <v>137</v>
      </c>
      <c r="S6" s="38" t="s">
        <v>196</v>
      </c>
      <c r="T6" s="37" t="s">
        <v>162</v>
      </c>
      <c r="U6" s="43" t="s">
        <v>134</v>
      </c>
      <c r="V6" s="36" t="s">
        <v>145</v>
      </c>
      <c r="W6" s="6" t="s">
        <v>161</v>
      </c>
      <c r="X6" s="42" t="s">
        <v>134</v>
      </c>
      <c r="Y6" s="46"/>
      <c r="Z6" s="46"/>
      <c r="AA6" s="6"/>
    </row>
    <row r="7" spans="2:27">
      <c r="B7" s="3" t="s">
        <v>73</v>
      </c>
      <c r="C7" s="49" t="s">
        <v>167</v>
      </c>
      <c r="D7" s="36"/>
      <c r="E7" s="37"/>
      <c r="F7" s="37"/>
      <c r="G7" s="3" t="s">
        <v>134</v>
      </c>
      <c r="H7" s="6"/>
      <c r="I7" s="30" t="s">
        <v>125</v>
      </c>
      <c r="J7" s="3" t="s">
        <v>145</v>
      </c>
      <c r="K7" s="3" t="s">
        <v>134</v>
      </c>
      <c r="L7" s="39">
        <f>(480924+346623.96+278857.14+1280000)*1.05</f>
        <v>2505725.355</v>
      </c>
      <c r="M7" s="33">
        <f t="shared" si="0"/>
        <v>3031927.67955</v>
      </c>
      <c r="N7" s="33">
        <f t="shared" si="1"/>
        <v>2505725.355</v>
      </c>
      <c r="O7" s="38" t="s">
        <v>143</v>
      </c>
      <c r="P7" s="37" t="s">
        <v>171</v>
      </c>
      <c r="Q7" s="37" t="s">
        <v>136</v>
      </c>
      <c r="R7" s="37" t="s">
        <v>137</v>
      </c>
      <c r="S7" s="38" t="s">
        <v>181</v>
      </c>
      <c r="T7" s="37" t="s">
        <v>162</v>
      </c>
      <c r="U7" s="43" t="s">
        <v>134</v>
      </c>
      <c r="V7" s="36" t="s">
        <v>134</v>
      </c>
      <c r="W7" s="6" t="s">
        <v>177</v>
      </c>
      <c r="X7" s="42" t="s">
        <v>134</v>
      </c>
      <c r="Y7" s="46"/>
      <c r="Z7" s="46"/>
      <c r="AA7" s="6"/>
    </row>
    <row r="8" spans="2:27">
      <c r="B8" s="34" t="s">
        <v>73</v>
      </c>
      <c r="C8" s="49" t="s">
        <v>166</v>
      </c>
      <c r="D8" s="36" t="s">
        <v>176</v>
      </c>
      <c r="E8" s="37"/>
      <c r="F8" s="37"/>
      <c r="G8" s="3" t="s">
        <v>145</v>
      </c>
      <c r="H8" s="6"/>
      <c r="I8" s="30" t="s">
        <v>124</v>
      </c>
      <c r="J8" s="3" t="s">
        <v>134</v>
      </c>
      <c r="K8" s="3" t="s">
        <v>145</v>
      </c>
      <c r="L8" s="39">
        <v>46000</v>
      </c>
      <c r="M8" s="33">
        <f t="shared" si="0"/>
        <v>55660</v>
      </c>
      <c r="N8" s="33">
        <f t="shared" si="1"/>
        <v>46000</v>
      </c>
      <c r="O8" s="38" t="s">
        <v>141</v>
      </c>
      <c r="P8" s="37" t="s">
        <v>134</v>
      </c>
      <c r="Q8" s="37" t="s">
        <v>136</v>
      </c>
      <c r="R8" s="37" t="s">
        <v>137</v>
      </c>
      <c r="S8" s="38" t="s">
        <v>181</v>
      </c>
      <c r="T8" s="37" t="s">
        <v>162</v>
      </c>
      <c r="U8" s="43" t="s">
        <v>134</v>
      </c>
      <c r="V8" s="36" t="s">
        <v>145</v>
      </c>
      <c r="W8" s="6" t="s">
        <v>161</v>
      </c>
      <c r="X8" s="42" t="s">
        <v>145</v>
      </c>
      <c r="Y8" s="46">
        <v>11500</v>
      </c>
      <c r="Z8" s="46">
        <v>23000</v>
      </c>
      <c r="AA8" s="6" t="s">
        <v>146</v>
      </c>
    </row>
    <row r="9" spans="2:27">
      <c r="B9" s="3" t="s">
        <v>73</v>
      </c>
      <c r="C9" s="49" t="s">
        <v>173</v>
      </c>
      <c r="D9" s="36"/>
      <c r="E9" s="37" t="s">
        <v>176</v>
      </c>
      <c r="F9" s="37"/>
      <c r="G9" s="3" t="s">
        <v>145</v>
      </c>
      <c r="H9" s="6"/>
      <c r="I9" s="30" t="s">
        <v>124</v>
      </c>
      <c r="J9" s="3" t="s">
        <v>134</v>
      </c>
      <c r="K9" s="3" t="s">
        <v>145</v>
      </c>
      <c r="L9" s="39">
        <v>51084.07</v>
      </c>
      <c r="M9" s="33">
        <f>L9*1.1</f>
        <v>56192.477000000006</v>
      </c>
      <c r="N9" s="33">
        <f t="shared" si="1"/>
        <v>51084.07</v>
      </c>
      <c r="O9" s="38" t="s">
        <v>143</v>
      </c>
      <c r="P9" s="37" t="s">
        <v>134</v>
      </c>
      <c r="Q9" s="37" t="s">
        <v>156</v>
      </c>
      <c r="R9" s="37" t="s">
        <v>138</v>
      </c>
      <c r="S9" s="45" t="s">
        <v>199</v>
      </c>
      <c r="T9" s="40" t="s">
        <v>162</v>
      </c>
      <c r="U9" s="43" t="s">
        <v>134</v>
      </c>
      <c r="V9" s="36" t="s">
        <v>145</v>
      </c>
      <c r="W9" s="6" t="s">
        <v>161</v>
      </c>
      <c r="X9" s="42" t="s">
        <v>134</v>
      </c>
      <c r="Y9" s="46"/>
      <c r="Z9" s="46"/>
      <c r="AA9" s="6"/>
    </row>
    <row r="10" spans="2:27">
      <c r="B10" s="3" t="s">
        <v>73</v>
      </c>
      <c r="C10" s="49" t="s">
        <v>168</v>
      </c>
      <c r="D10" s="36"/>
      <c r="E10" s="37" t="s">
        <v>176</v>
      </c>
      <c r="F10" s="37"/>
      <c r="G10" s="3" t="s">
        <v>145</v>
      </c>
      <c r="H10" s="6"/>
      <c r="I10" s="30" t="s">
        <v>125</v>
      </c>
      <c r="J10" s="3" t="s">
        <v>134</v>
      </c>
      <c r="K10" s="3" t="s">
        <v>134</v>
      </c>
      <c r="L10" s="55">
        <v>27777.75</v>
      </c>
      <c r="M10" s="56">
        <f t="shared" si="0"/>
        <v>33611.077499999999</v>
      </c>
      <c r="N10" s="56">
        <f t="shared" si="1"/>
        <v>27777.75</v>
      </c>
      <c r="O10" s="38" t="s">
        <v>201</v>
      </c>
      <c r="P10" s="37" t="s">
        <v>134</v>
      </c>
      <c r="Q10" s="57">
        <v>45200</v>
      </c>
      <c r="R10" s="37" t="s">
        <v>138</v>
      </c>
      <c r="S10" s="45" t="s">
        <v>180</v>
      </c>
      <c r="T10" s="37" t="s">
        <v>162</v>
      </c>
      <c r="U10" s="43" t="s">
        <v>134</v>
      </c>
      <c r="V10" s="36" t="s">
        <v>145</v>
      </c>
      <c r="W10" s="6" t="s">
        <v>161</v>
      </c>
      <c r="X10" s="42" t="s">
        <v>134</v>
      </c>
      <c r="Y10" s="58"/>
      <c r="Z10" s="58"/>
      <c r="AA10" s="6"/>
    </row>
    <row r="11" spans="2:27">
      <c r="B11" s="34" t="s">
        <v>73</v>
      </c>
      <c r="C11" s="49" t="s">
        <v>169</v>
      </c>
      <c r="D11" s="36" t="s">
        <v>176</v>
      </c>
      <c r="E11" s="37"/>
      <c r="F11" s="37"/>
      <c r="G11" s="3" t="s">
        <v>145</v>
      </c>
      <c r="H11" s="6"/>
      <c r="I11" s="30" t="s">
        <v>124</v>
      </c>
      <c r="J11" s="3" t="s">
        <v>134</v>
      </c>
      <c r="K11" s="3" t="s">
        <v>134</v>
      </c>
      <c r="L11" s="39">
        <v>173106.18</v>
      </c>
      <c r="M11" s="33">
        <f>L11</f>
        <v>173106.18</v>
      </c>
      <c r="N11" s="33">
        <f t="shared" si="1"/>
        <v>173106.18</v>
      </c>
      <c r="O11" s="38" t="s">
        <v>142</v>
      </c>
      <c r="P11" s="37" t="s">
        <v>144</v>
      </c>
      <c r="Q11" s="37" t="s">
        <v>138</v>
      </c>
      <c r="R11" s="37" t="s">
        <v>139</v>
      </c>
      <c r="S11" s="38" t="s">
        <v>180</v>
      </c>
      <c r="T11" s="37" t="s">
        <v>162</v>
      </c>
      <c r="U11" s="43" t="s">
        <v>134</v>
      </c>
      <c r="V11" s="36" t="s">
        <v>145</v>
      </c>
      <c r="W11" s="6" t="s">
        <v>161</v>
      </c>
      <c r="X11" s="42" t="s">
        <v>134</v>
      </c>
      <c r="Y11" s="46"/>
      <c r="Z11" s="46"/>
      <c r="AA11" s="6"/>
    </row>
    <row r="12" spans="2:27">
      <c r="B12" s="3" t="s">
        <v>73</v>
      </c>
      <c r="C12" s="41" t="s">
        <v>190</v>
      </c>
      <c r="D12" s="36"/>
      <c r="E12" s="37" t="s">
        <v>176</v>
      </c>
      <c r="F12" s="37"/>
      <c r="G12" s="3" t="s">
        <v>145</v>
      </c>
      <c r="H12" s="6"/>
      <c r="I12" s="30" t="s">
        <v>125</v>
      </c>
      <c r="J12" s="3" t="s">
        <v>145</v>
      </c>
      <c r="K12" s="3" t="s">
        <v>134</v>
      </c>
      <c r="L12" s="39">
        <v>240000</v>
      </c>
      <c r="M12" s="32">
        <f>L12</f>
        <v>240000</v>
      </c>
      <c r="N12" s="32">
        <f>L12</f>
        <v>240000</v>
      </c>
      <c r="O12" s="38" t="s">
        <v>142</v>
      </c>
      <c r="P12" s="37" t="s">
        <v>134</v>
      </c>
      <c r="Q12" s="37" t="s">
        <v>150</v>
      </c>
      <c r="R12" s="37" t="s">
        <v>151</v>
      </c>
      <c r="S12" s="38" t="s">
        <v>182</v>
      </c>
      <c r="T12" s="37" t="s">
        <v>162</v>
      </c>
      <c r="U12" s="43" t="s">
        <v>134</v>
      </c>
      <c r="V12" s="36" t="s">
        <v>145</v>
      </c>
      <c r="W12" s="6" t="s">
        <v>161</v>
      </c>
      <c r="X12" s="42" t="s">
        <v>134</v>
      </c>
      <c r="Y12" s="46"/>
      <c r="Z12" s="46"/>
      <c r="AA12" s="6"/>
    </row>
    <row r="13" spans="2:27">
      <c r="B13" s="3" t="s">
        <v>73</v>
      </c>
      <c r="C13" s="41" t="s">
        <v>191</v>
      </c>
      <c r="D13" s="36"/>
      <c r="E13" s="37" t="s">
        <v>176</v>
      </c>
      <c r="F13" s="37"/>
      <c r="G13" s="3" t="s">
        <v>145</v>
      </c>
      <c r="H13" s="6"/>
      <c r="I13" s="30" t="s">
        <v>125</v>
      </c>
      <c r="J13" s="3" t="s">
        <v>134</v>
      </c>
      <c r="K13" s="3" t="s">
        <v>134</v>
      </c>
      <c r="L13" s="39">
        <v>196500</v>
      </c>
      <c r="M13" s="32">
        <f>L13*1.21</f>
        <v>237765</v>
      </c>
      <c r="N13" s="32">
        <f t="shared" ref="N13:N21" si="2">L13</f>
        <v>196500</v>
      </c>
      <c r="O13" s="38" t="s">
        <v>142</v>
      </c>
      <c r="P13" s="37" t="s">
        <v>134</v>
      </c>
      <c r="Q13" s="37" t="s">
        <v>150</v>
      </c>
      <c r="R13" s="37" t="s">
        <v>151</v>
      </c>
      <c r="S13" s="38" t="s">
        <v>185</v>
      </c>
      <c r="T13" s="37" t="s">
        <v>162</v>
      </c>
      <c r="U13" s="43" t="s">
        <v>134</v>
      </c>
      <c r="V13" s="36" t="s">
        <v>145</v>
      </c>
      <c r="W13" s="6" t="s">
        <v>161</v>
      </c>
      <c r="X13" s="42" t="s">
        <v>134</v>
      </c>
      <c r="Y13" s="46"/>
      <c r="Z13" s="46"/>
      <c r="AA13" s="6"/>
    </row>
    <row r="14" spans="2:27">
      <c r="B14" s="34" t="s">
        <v>73</v>
      </c>
      <c r="C14" s="50" t="s">
        <v>192</v>
      </c>
      <c r="D14" s="36"/>
      <c r="E14" s="37" t="s">
        <v>176</v>
      </c>
      <c r="F14" s="37"/>
      <c r="G14" s="3" t="s">
        <v>145</v>
      </c>
      <c r="H14" s="6"/>
      <c r="I14" s="30" t="s">
        <v>125</v>
      </c>
      <c r="J14" s="3" t="s">
        <v>134</v>
      </c>
      <c r="K14" s="3" t="s">
        <v>134</v>
      </c>
      <c r="L14" s="39">
        <v>160000</v>
      </c>
      <c r="M14" s="32">
        <f t="shared" ref="M14:M21" si="3">L14*1.21</f>
        <v>193600</v>
      </c>
      <c r="N14" s="32">
        <f t="shared" si="2"/>
        <v>160000</v>
      </c>
      <c r="O14" s="38" t="s">
        <v>142</v>
      </c>
      <c r="P14" s="37" t="s">
        <v>145</v>
      </c>
      <c r="Q14" s="37" t="s">
        <v>151</v>
      </c>
      <c r="R14" s="37" t="s">
        <v>152</v>
      </c>
      <c r="S14" s="38" t="s">
        <v>182</v>
      </c>
      <c r="T14" s="37" t="s">
        <v>162</v>
      </c>
      <c r="U14" s="43" t="s">
        <v>134</v>
      </c>
      <c r="V14" s="36" t="s">
        <v>145</v>
      </c>
      <c r="W14" s="6" t="s">
        <v>161</v>
      </c>
      <c r="X14" s="42" t="s">
        <v>134</v>
      </c>
      <c r="Y14" s="46"/>
      <c r="Z14" s="46"/>
      <c r="AA14" s="6"/>
    </row>
    <row r="15" spans="2:27">
      <c r="B15" s="3" t="s">
        <v>73</v>
      </c>
      <c r="C15" s="41" t="s">
        <v>174</v>
      </c>
      <c r="D15" s="36"/>
      <c r="E15" s="37" t="s">
        <v>176</v>
      </c>
      <c r="F15" s="37"/>
      <c r="G15" s="3" t="s">
        <v>145</v>
      </c>
      <c r="H15" s="6"/>
      <c r="I15" s="30" t="s">
        <v>120</v>
      </c>
      <c r="J15" s="3" t="s">
        <v>134</v>
      </c>
      <c r="K15" s="3" t="s">
        <v>134</v>
      </c>
      <c r="L15" s="39">
        <v>49200</v>
      </c>
      <c r="M15" s="32">
        <f t="shared" si="3"/>
        <v>59532</v>
      </c>
      <c r="N15" s="32">
        <f t="shared" si="2"/>
        <v>49200</v>
      </c>
      <c r="O15" s="38" t="s">
        <v>154</v>
      </c>
      <c r="P15" s="37" t="s">
        <v>160</v>
      </c>
      <c r="Q15" s="37" t="s">
        <v>136</v>
      </c>
      <c r="R15" s="37" t="s">
        <v>137</v>
      </c>
      <c r="S15" s="38" t="s">
        <v>200</v>
      </c>
      <c r="T15" s="37" t="s">
        <v>162</v>
      </c>
      <c r="U15" s="44" t="s">
        <v>134</v>
      </c>
      <c r="V15" s="36" t="s">
        <v>145</v>
      </c>
      <c r="W15" s="6" t="s">
        <v>161</v>
      </c>
      <c r="X15" s="42" t="s">
        <v>134</v>
      </c>
      <c r="Y15" s="46"/>
      <c r="Z15" s="46"/>
      <c r="AA15" s="6"/>
    </row>
    <row r="16" spans="2:27">
      <c r="B16" s="3" t="s">
        <v>73</v>
      </c>
      <c r="C16" s="41" t="s">
        <v>193</v>
      </c>
      <c r="D16" s="36"/>
      <c r="E16" s="37"/>
      <c r="F16" s="37" t="s">
        <v>176</v>
      </c>
      <c r="G16" s="3" t="s">
        <v>145</v>
      </c>
      <c r="H16" s="6"/>
      <c r="I16" s="30" t="s">
        <v>125</v>
      </c>
      <c r="J16" s="3" t="s">
        <v>134</v>
      </c>
      <c r="K16" s="3" t="s">
        <v>134</v>
      </c>
      <c r="L16" s="39">
        <v>24912</v>
      </c>
      <c r="M16" s="32">
        <f t="shared" si="3"/>
        <v>30143.52</v>
      </c>
      <c r="N16" s="32">
        <f t="shared" si="2"/>
        <v>24912</v>
      </c>
      <c r="O16" s="38" t="s">
        <v>154</v>
      </c>
      <c r="P16" s="37" t="s">
        <v>134</v>
      </c>
      <c r="Q16" s="37" t="s">
        <v>152</v>
      </c>
      <c r="R16" s="37" t="s">
        <v>135</v>
      </c>
      <c r="S16" s="38" t="s">
        <v>184</v>
      </c>
      <c r="T16" s="37" t="s">
        <v>162</v>
      </c>
      <c r="U16" s="43" t="s">
        <v>134</v>
      </c>
      <c r="V16" s="36" t="s">
        <v>145</v>
      </c>
      <c r="W16" s="6" t="s">
        <v>161</v>
      </c>
      <c r="X16" s="42" t="s">
        <v>134</v>
      </c>
      <c r="Y16" s="46"/>
      <c r="Z16" s="46"/>
      <c r="AA16" s="6"/>
    </row>
    <row r="17" spans="2:27">
      <c r="B17" s="34" t="s">
        <v>73</v>
      </c>
      <c r="C17" s="41" t="s">
        <v>194</v>
      </c>
      <c r="D17" s="36"/>
      <c r="E17" s="37" t="s">
        <v>176</v>
      </c>
      <c r="F17" s="37"/>
      <c r="G17" s="3" t="s">
        <v>145</v>
      </c>
      <c r="H17" s="6"/>
      <c r="I17" s="30" t="s">
        <v>124</v>
      </c>
      <c r="J17" s="3" t="s">
        <v>134</v>
      </c>
      <c r="K17" s="3" t="s">
        <v>134</v>
      </c>
      <c r="L17" s="39">
        <v>33750</v>
      </c>
      <c r="M17" s="32">
        <f t="shared" si="3"/>
        <v>40837.5</v>
      </c>
      <c r="N17" s="32">
        <f t="shared" si="2"/>
        <v>33750</v>
      </c>
      <c r="O17" s="38" t="s">
        <v>154</v>
      </c>
      <c r="P17" s="37" t="s">
        <v>134</v>
      </c>
      <c r="Q17" s="37" t="s">
        <v>137</v>
      </c>
      <c r="R17" s="37" t="s">
        <v>155</v>
      </c>
      <c r="S17" s="38" t="s">
        <v>183</v>
      </c>
      <c r="T17" s="37" t="s">
        <v>162</v>
      </c>
      <c r="U17" s="43" t="s">
        <v>134</v>
      </c>
      <c r="V17" s="36" t="s">
        <v>145</v>
      </c>
      <c r="W17" s="6" t="s">
        <v>161</v>
      </c>
      <c r="X17" s="42" t="s">
        <v>134</v>
      </c>
      <c r="Y17" s="46"/>
      <c r="Z17" s="46"/>
      <c r="AA17" s="6"/>
    </row>
    <row r="18" spans="2:27">
      <c r="B18" s="34" t="s">
        <v>73</v>
      </c>
      <c r="C18" s="41" t="s">
        <v>175</v>
      </c>
      <c r="D18" s="36"/>
      <c r="E18" s="37" t="s">
        <v>176</v>
      </c>
      <c r="F18" s="37"/>
      <c r="G18" s="3" t="s">
        <v>145</v>
      </c>
      <c r="H18" s="6"/>
      <c r="I18" s="30" t="s">
        <v>125</v>
      </c>
      <c r="J18" s="3" t="s">
        <v>134</v>
      </c>
      <c r="K18" s="3" t="s">
        <v>134</v>
      </c>
      <c r="L18" s="39">
        <v>35106</v>
      </c>
      <c r="M18" s="32">
        <f t="shared" si="3"/>
        <v>42478.26</v>
      </c>
      <c r="N18" s="32">
        <f t="shared" si="2"/>
        <v>35106</v>
      </c>
      <c r="O18" s="38" t="s">
        <v>154</v>
      </c>
      <c r="P18" s="37" t="s">
        <v>134</v>
      </c>
      <c r="Q18" s="37" t="s">
        <v>155</v>
      </c>
      <c r="R18" s="37" t="s">
        <v>156</v>
      </c>
      <c r="S18" s="38" t="s">
        <v>182</v>
      </c>
      <c r="T18" s="37" t="s">
        <v>162</v>
      </c>
      <c r="U18" s="43" t="s">
        <v>134</v>
      </c>
      <c r="V18" s="36" t="s">
        <v>145</v>
      </c>
      <c r="W18" s="6" t="s">
        <v>161</v>
      </c>
      <c r="X18" s="42" t="s">
        <v>134</v>
      </c>
      <c r="Y18" s="46"/>
      <c r="Z18" s="46"/>
      <c r="AA18" s="6"/>
    </row>
    <row r="19" spans="2:27">
      <c r="B19" s="34" t="s">
        <v>73</v>
      </c>
      <c r="C19" s="41" t="s">
        <v>170</v>
      </c>
      <c r="D19" s="36"/>
      <c r="E19" s="37" t="s">
        <v>176</v>
      </c>
      <c r="F19" s="37"/>
      <c r="G19" s="3" t="s">
        <v>145</v>
      </c>
      <c r="H19" s="6"/>
      <c r="I19" s="30" t="s">
        <v>125</v>
      </c>
      <c r="J19" s="3" t="s">
        <v>134</v>
      </c>
      <c r="K19" s="3" t="s">
        <v>134</v>
      </c>
      <c r="L19" s="32">
        <v>19074.599999999999</v>
      </c>
      <c r="M19" s="32">
        <f t="shared" si="3"/>
        <v>23080.265999999996</v>
      </c>
      <c r="N19" s="32">
        <f t="shared" si="2"/>
        <v>19074.599999999999</v>
      </c>
      <c r="O19" s="38" t="s">
        <v>154</v>
      </c>
      <c r="P19" s="37" t="s">
        <v>171</v>
      </c>
      <c r="Q19" s="37" t="s">
        <v>172</v>
      </c>
      <c r="R19" s="37" t="s">
        <v>151</v>
      </c>
      <c r="S19" s="38" t="s">
        <v>180</v>
      </c>
      <c r="T19" s="37" t="s">
        <v>162</v>
      </c>
      <c r="U19" s="43" t="s">
        <v>134</v>
      </c>
      <c r="V19" s="36" t="s">
        <v>145</v>
      </c>
      <c r="W19" s="6" t="s">
        <v>161</v>
      </c>
      <c r="X19" s="42" t="s">
        <v>134</v>
      </c>
      <c r="Y19" s="46"/>
      <c r="Z19" s="46"/>
      <c r="AA19" s="6"/>
    </row>
    <row r="20" spans="2:27">
      <c r="B20" s="34" t="s">
        <v>73</v>
      </c>
      <c r="C20" s="41" t="s">
        <v>178</v>
      </c>
      <c r="D20" s="36"/>
      <c r="E20" s="37" t="s">
        <v>176</v>
      </c>
      <c r="F20" s="37"/>
      <c r="G20" s="3" t="s">
        <v>145</v>
      </c>
      <c r="H20" s="6"/>
      <c r="I20" s="30" t="s">
        <v>122</v>
      </c>
      <c r="J20" s="3" t="s">
        <v>134</v>
      </c>
      <c r="K20" s="3" t="s">
        <v>134</v>
      </c>
      <c r="L20" s="32">
        <v>59975.32</v>
      </c>
      <c r="M20" s="32">
        <f t="shared" si="3"/>
        <v>72570.137199999997</v>
      </c>
      <c r="N20" s="32">
        <f t="shared" si="2"/>
        <v>59975.32</v>
      </c>
      <c r="O20" s="38" t="s">
        <v>198</v>
      </c>
      <c r="P20" s="37" t="s">
        <v>134</v>
      </c>
      <c r="Q20" s="37" t="s">
        <v>153</v>
      </c>
      <c r="R20" s="37" t="s">
        <v>137</v>
      </c>
      <c r="S20" s="45" t="s">
        <v>199</v>
      </c>
      <c r="T20" s="37" t="s">
        <v>162</v>
      </c>
      <c r="U20" s="43" t="s">
        <v>134</v>
      </c>
      <c r="V20" s="36" t="s">
        <v>145</v>
      </c>
      <c r="W20" s="6" t="s">
        <v>161</v>
      </c>
      <c r="X20" s="42" t="s">
        <v>134</v>
      </c>
      <c r="Y20" s="46"/>
      <c r="Z20" s="46"/>
      <c r="AA20" s="6"/>
    </row>
    <row r="21" spans="2:27">
      <c r="B21" s="3" t="s">
        <v>73</v>
      </c>
      <c r="C21" s="41" t="s">
        <v>195</v>
      </c>
      <c r="D21" s="36"/>
      <c r="E21" s="37"/>
      <c r="F21" s="37"/>
      <c r="G21" s="3" t="s">
        <v>145</v>
      </c>
      <c r="H21" s="6"/>
      <c r="I21" s="30" t="s">
        <v>122</v>
      </c>
      <c r="J21" s="3" t="s">
        <v>134</v>
      </c>
      <c r="K21" s="3" t="s">
        <v>145</v>
      </c>
      <c r="L21" s="54">
        <v>32143.14</v>
      </c>
      <c r="M21" s="32">
        <f t="shared" si="3"/>
        <v>38893.199399999998</v>
      </c>
      <c r="N21" s="32">
        <f t="shared" si="2"/>
        <v>32143.14</v>
      </c>
      <c r="O21" s="38" t="s">
        <v>197</v>
      </c>
      <c r="P21" s="37" t="s">
        <v>189</v>
      </c>
      <c r="Q21" s="37" t="s">
        <v>152</v>
      </c>
      <c r="R21" s="37" t="s">
        <v>135</v>
      </c>
      <c r="S21" s="45" t="s">
        <v>199</v>
      </c>
      <c r="T21" s="37" t="s">
        <v>162</v>
      </c>
      <c r="U21" s="43" t="s">
        <v>134</v>
      </c>
      <c r="V21" s="36" t="s">
        <v>145</v>
      </c>
      <c r="W21" s="6" t="s">
        <v>161</v>
      </c>
      <c r="X21" s="42" t="s">
        <v>134</v>
      </c>
      <c r="Y21" s="46"/>
      <c r="Z21" s="46"/>
      <c r="AA21" s="6"/>
    </row>
    <row r="24" spans="2:27">
      <c r="D24" s="47" t="s">
        <v>186</v>
      </c>
      <c r="E24" s="48">
        <f>COUNTBLANK(A4:A21)</f>
        <v>18</v>
      </c>
    </row>
    <row r="26" spans="2:27">
      <c r="D26" s="51"/>
      <c r="E26" s="3" t="s">
        <v>187</v>
      </c>
    </row>
    <row r="27" spans="2:27">
      <c r="D27" s="52"/>
      <c r="E27" s="3" t="s">
        <v>188</v>
      </c>
    </row>
  </sheetData>
  <mergeCells count="4">
    <mergeCell ref="B1:C1"/>
    <mergeCell ref="X2:AA2"/>
    <mergeCell ref="V2:W2"/>
    <mergeCell ref="D2:H2"/>
  </mergeCells>
  <phoneticPr fontId="7" type="noConversion"/>
  <dataValidations count="1">
    <dataValidation type="list" allowBlank="1" showInputMessage="1" showErrorMessage="1" sqref="AA4:AA21">
      <formula1>"Centro Especial de Empleo,Empresa de Inserción"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Width="2" orientation="landscape" r:id="rId1"/>
  <ignoredErrors>
    <ignoredError sqref="M11 M9 M6" formula="1"/>
  </ignoredErrors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Instituciones!$A$1:$A$92</xm:f>
          </x14:formula1>
          <xm:sqref>B4:B22</xm:sqref>
        </x14:dataValidation>
        <x14:dataValidation type="list" allowBlank="1" showInputMessage="1" showErrorMessage="1" xr:uid="{00000000-0002-0000-0000-000002000000}">
          <x14:formula1>
            <xm:f>Instituciones!$B$1:$B$11</xm:f>
          </x14:formula1>
          <xm:sqref>I4:I21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workbookViewId="0">
      <selection activeCell="B13" sqref="B13"/>
    </sheetView>
  </sheetViews>
  <sheetFormatPr baseColWidth="10" defaultRowHeight="15"/>
  <cols>
    <col min="1" max="1" width="39.140625" bestFit="1" customWidth="1"/>
    <col min="2" max="2" width="105.5703125" bestFit="1" customWidth="1"/>
    <col min="3" max="3" width="18.7109375" bestFit="1" customWidth="1"/>
    <col min="4" max="4" width="22.5703125" bestFit="1" customWidth="1"/>
    <col min="5" max="5" width="17" bestFit="1" customWidth="1"/>
    <col min="6" max="8" width="23.85546875" bestFit="1" customWidth="1"/>
    <col min="9" max="9" width="19.140625" bestFit="1" customWidth="1"/>
    <col min="10" max="10" width="24.7109375" bestFit="1" customWidth="1"/>
    <col min="11" max="11" width="19.85546875" customWidth="1"/>
  </cols>
  <sheetData>
    <row r="1" spans="1:11" ht="43.5" customHeight="1" thickBot="1">
      <c r="A1" s="66" t="s">
        <v>21</v>
      </c>
      <c r="B1" s="66"/>
      <c r="C1" s="7"/>
    </row>
    <row r="2" spans="1:11" s="10" customFormat="1" ht="45" customHeight="1" thickBot="1">
      <c r="A2" s="5" t="s">
        <v>0</v>
      </c>
      <c r="B2" s="1" t="s">
        <v>1</v>
      </c>
      <c r="C2" s="1" t="s">
        <v>2</v>
      </c>
      <c r="D2" s="1" t="s">
        <v>128</v>
      </c>
      <c r="E2" s="1" t="s">
        <v>127</v>
      </c>
      <c r="F2" s="1" t="s">
        <v>22</v>
      </c>
      <c r="G2" s="1" t="s">
        <v>23</v>
      </c>
      <c r="H2" s="1" t="s">
        <v>24</v>
      </c>
      <c r="I2" s="1" t="s">
        <v>25</v>
      </c>
      <c r="J2" s="9" t="s">
        <v>16</v>
      </c>
      <c r="K2" s="4" t="s">
        <v>17</v>
      </c>
    </row>
    <row r="3" spans="1:11">
      <c r="A3" s="2" t="s">
        <v>73</v>
      </c>
      <c r="B3" s="2" t="s">
        <v>149</v>
      </c>
      <c r="C3" s="35" t="s">
        <v>124</v>
      </c>
      <c r="D3" s="31">
        <v>46000</v>
      </c>
      <c r="E3" s="31">
        <v>41377</v>
      </c>
      <c r="F3" s="31">
        <v>11500</v>
      </c>
      <c r="G3" s="31">
        <v>23000</v>
      </c>
      <c r="H3" s="31">
        <v>11500</v>
      </c>
      <c r="I3" s="35" t="s">
        <v>147</v>
      </c>
      <c r="J3" s="35" t="s">
        <v>146</v>
      </c>
      <c r="K3" s="35" t="s">
        <v>148</v>
      </c>
    </row>
    <row r="4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1">
    <mergeCell ref="A1:B1"/>
  </mergeCells>
  <dataValidations count="2">
    <dataValidation type="list" allowBlank="1" showInputMessage="1" showErrorMessage="1" sqref="I3:I21">
      <formula1>"En preparación,En licitación,En adjudicación,Formalizado en 2023,Formalizado en 2022,Formalizado en 2021,Formalizado en 2020,Declarado desierto"</formula1>
    </dataValidation>
    <dataValidation type="list" allowBlank="1" showInputMessage="1" showErrorMessage="1" sqref="J3:J21">
      <formula1>"Centro Especial de Empleo,Empresa de Inserción"</formula1>
    </dataValidation>
  </dataValidations>
  <pageMargins left="0.7" right="0.7" top="0.75" bottom="0.75" header="0.3" footer="0.3"/>
  <pageSetup paperSize="9" scale="53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Instituciones!$A$1:$A$92</xm:f>
          </x14:formula1>
          <xm:sqref>A3:A21</xm:sqref>
        </x14:dataValidation>
        <x14:dataValidation type="list" allowBlank="1" showInputMessage="1" showErrorMessage="1" xr:uid="{00000000-0002-0000-0100-000003000000}">
          <x14:formula1>
            <xm:f>Instituciones!$B$1:$B$11</xm:f>
          </x14:formula1>
          <xm:sqref>C3:C21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2:D94"/>
  <sheetViews>
    <sheetView workbookViewId="0">
      <selection activeCell="D61" sqref="D61"/>
    </sheetView>
  </sheetViews>
  <sheetFormatPr baseColWidth="10" defaultRowHeight="15"/>
  <cols>
    <col min="1" max="1" width="52.28515625" bestFit="1" customWidth="1"/>
    <col min="2" max="2" width="17.140625" bestFit="1" customWidth="1"/>
    <col min="3" max="3" width="17.28515625" customWidth="1"/>
  </cols>
  <sheetData>
    <row r="2" spans="1:2">
      <c r="A2" s="11" t="s">
        <v>26</v>
      </c>
      <c r="B2" s="27" t="s">
        <v>121</v>
      </c>
    </row>
    <row r="3" spans="1:2">
      <c r="A3" s="25" t="s">
        <v>27</v>
      </c>
      <c r="B3" s="27" t="s">
        <v>124</v>
      </c>
    </row>
    <row r="4" spans="1:2">
      <c r="A4" s="13" t="s">
        <v>28</v>
      </c>
      <c r="B4" s="27" t="s">
        <v>125</v>
      </c>
    </row>
    <row r="5" spans="1:2">
      <c r="A5" s="13" t="s">
        <v>29</v>
      </c>
      <c r="B5" s="27" t="s">
        <v>119</v>
      </c>
    </row>
    <row r="6" spans="1:2">
      <c r="A6" s="13" t="s">
        <v>30</v>
      </c>
      <c r="B6" s="27" t="s">
        <v>118</v>
      </c>
    </row>
    <row r="7" spans="1:2">
      <c r="A7" s="14" t="s">
        <v>31</v>
      </c>
      <c r="B7" s="26" t="s">
        <v>117</v>
      </c>
    </row>
    <row r="8" spans="1:2">
      <c r="A8" s="12" t="s">
        <v>32</v>
      </c>
      <c r="B8" s="27" t="s">
        <v>123</v>
      </c>
    </row>
    <row r="9" spans="1:2">
      <c r="A9" s="14" t="s">
        <v>33</v>
      </c>
      <c r="B9" s="28" t="s">
        <v>120</v>
      </c>
    </row>
    <row r="10" spans="1:2">
      <c r="A10" s="13" t="s">
        <v>34</v>
      </c>
      <c r="B10" s="27" t="s">
        <v>122</v>
      </c>
    </row>
    <row r="11" spans="1:2">
      <c r="A11" s="13" t="s">
        <v>35</v>
      </c>
      <c r="B11" s="27" t="s">
        <v>126</v>
      </c>
    </row>
    <row r="12" spans="1:2">
      <c r="A12" s="15" t="s">
        <v>36</v>
      </c>
    </row>
    <row r="13" spans="1:2">
      <c r="A13" s="16" t="s">
        <v>37</v>
      </c>
    </row>
    <row r="14" spans="1:2">
      <c r="A14" s="16" t="s">
        <v>38</v>
      </c>
    </row>
    <row r="15" spans="1:2">
      <c r="A15" s="11" t="s">
        <v>39</v>
      </c>
    </row>
    <row r="16" spans="1:2">
      <c r="A16" s="17" t="s">
        <v>40</v>
      </c>
    </row>
    <row r="17" spans="1:1">
      <c r="A17" s="17" t="s">
        <v>41</v>
      </c>
    </row>
    <row r="18" spans="1:1">
      <c r="A18" s="11" t="s">
        <v>42</v>
      </c>
    </row>
    <row r="19" spans="1:1">
      <c r="A19" s="17" t="s">
        <v>43</v>
      </c>
    </row>
    <row r="20" spans="1:1">
      <c r="A20" s="11" t="s">
        <v>44</v>
      </c>
    </row>
    <row r="21" spans="1:1">
      <c r="A21" s="17" t="s">
        <v>45</v>
      </c>
    </row>
    <row r="22" spans="1:1">
      <c r="A22" s="18" t="s">
        <v>46</v>
      </c>
    </row>
    <row r="23" spans="1:1">
      <c r="A23" s="13" t="s">
        <v>47</v>
      </c>
    </row>
    <row r="24" spans="1:1">
      <c r="A24" s="19" t="s">
        <v>109</v>
      </c>
    </row>
    <row r="25" spans="1:1">
      <c r="A25" s="19" t="s">
        <v>114</v>
      </c>
    </row>
    <row r="26" spans="1:1">
      <c r="A26" s="19" t="s">
        <v>115</v>
      </c>
    </row>
    <row r="27" spans="1:1">
      <c r="A27" s="19" t="s">
        <v>112</v>
      </c>
    </row>
    <row r="28" spans="1:1">
      <c r="A28" s="19" t="s">
        <v>113</v>
      </c>
    </row>
    <row r="29" spans="1:1">
      <c r="A29" s="19" t="s">
        <v>111</v>
      </c>
    </row>
    <row r="30" spans="1:1">
      <c r="A30" s="19" t="s">
        <v>48</v>
      </c>
    </row>
    <row r="31" spans="1:1">
      <c r="A31" s="19" t="s">
        <v>116</v>
      </c>
    </row>
    <row r="32" spans="1:1">
      <c r="A32" s="19" t="s">
        <v>110</v>
      </c>
    </row>
    <row r="33" spans="1:1">
      <c r="A33" s="19" t="s">
        <v>49</v>
      </c>
    </row>
    <row r="34" spans="1:1">
      <c r="A34" s="13" t="s">
        <v>50</v>
      </c>
    </row>
    <row r="35" spans="1:1">
      <c r="A35" s="19" t="s">
        <v>51</v>
      </c>
    </row>
    <row r="36" spans="1:1">
      <c r="A36" s="20" t="s">
        <v>52</v>
      </c>
    </row>
    <row r="37" spans="1:1">
      <c r="A37" s="21" t="s">
        <v>53</v>
      </c>
    </row>
    <row r="38" spans="1:1">
      <c r="A38" s="20" t="s">
        <v>54</v>
      </c>
    </row>
    <row r="39" spans="1:1">
      <c r="A39" s="21" t="s">
        <v>55</v>
      </c>
    </row>
    <row r="40" spans="1:1">
      <c r="A40" s="20" t="s">
        <v>56</v>
      </c>
    </row>
    <row r="41" spans="1:1">
      <c r="A41" s="22" t="s">
        <v>57</v>
      </c>
    </row>
    <row r="42" spans="1:1">
      <c r="A42" s="21" t="s">
        <v>58</v>
      </c>
    </row>
    <row r="43" spans="1:1">
      <c r="A43" s="20" t="s">
        <v>59</v>
      </c>
    </row>
    <row r="44" spans="1:1">
      <c r="A44" s="20" t="s">
        <v>60</v>
      </c>
    </row>
    <row r="45" spans="1:1">
      <c r="A45" s="20" t="s">
        <v>61</v>
      </c>
    </row>
    <row r="46" spans="1:1">
      <c r="A46" s="20" t="s">
        <v>62</v>
      </c>
    </row>
    <row r="47" spans="1:1">
      <c r="A47" s="20" t="s">
        <v>63</v>
      </c>
    </row>
    <row r="48" spans="1:1">
      <c r="A48" s="21" t="s">
        <v>64</v>
      </c>
    </row>
    <row r="49" spans="1:4">
      <c r="A49" s="21" t="s">
        <v>65</v>
      </c>
    </row>
    <row r="50" spans="1:4">
      <c r="A50" s="20" t="s">
        <v>66</v>
      </c>
    </row>
    <row r="51" spans="1:4">
      <c r="A51" s="21" t="s">
        <v>67</v>
      </c>
    </row>
    <row r="52" spans="1:4">
      <c r="A52" s="21" t="s">
        <v>68</v>
      </c>
    </row>
    <row r="53" spans="1:4">
      <c r="A53" s="20" t="s">
        <v>69</v>
      </c>
    </row>
    <row r="54" spans="1:4">
      <c r="A54" s="20" t="s">
        <v>70</v>
      </c>
    </row>
    <row r="55" spans="1:4">
      <c r="A55" s="21" t="s">
        <v>71</v>
      </c>
    </row>
    <row r="56" spans="1:4">
      <c r="A56" s="20" t="s">
        <v>72</v>
      </c>
    </row>
    <row r="57" spans="1:4">
      <c r="A57" s="13" t="s">
        <v>73</v>
      </c>
    </row>
    <row r="58" spans="1:4">
      <c r="A58" s="13" t="s">
        <v>74</v>
      </c>
    </row>
    <row r="59" spans="1:4">
      <c r="A59" s="19" t="s">
        <v>75</v>
      </c>
    </row>
    <row r="60" spans="1:4">
      <c r="A60" s="14" t="s">
        <v>76</v>
      </c>
      <c r="C60" s="27"/>
    </row>
    <row r="61" spans="1:4">
      <c r="A61" s="23" t="s">
        <v>77</v>
      </c>
      <c r="C61" s="27"/>
    </row>
    <row r="62" spans="1:4">
      <c r="A62" s="12" t="s">
        <v>78</v>
      </c>
      <c r="C62" s="27"/>
    </row>
    <row r="63" spans="1:4">
      <c r="A63" s="14" t="s">
        <v>79</v>
      </c>
      <c r="C63" s="27"/>
    </row>
    <row r="64" spans="1:4">
      <c r="A64" s="23" t="s">
        <v>80</v>
      </c>
      <c r="C64" s="27"/>
      <c r="D64" s="27"/>
    </row>
    <row r="65" spans="1:3">
      <c r="A65" s="23" t="s">
        <v>81</v>
      </c>
      <c r="C65" s="26"/>
    </row>
    <row r="66" spans="1:3">
      <c r="A66" s="23" t="s">
        <v>82</v>
      </c>
      <c r="C66" s="27"/>
    </row>
    <row r="67" spans="1:3">
      <c r="A67" s="14" t="s">
        <v>83</v>
      </c>
      <c r="C67" s="28"/>
    </row>
    <row r="68" spans="1:3">
      <c r="A68" s="12" t="s">
        <v>84</v>
      </c>
      <c r="C68" s="27"/>
    </row>
    <row r="69" spans="1:3">
      <c r="A69" s="13" t="s">
        <v>85</v>
      </c>
      <c r="C69" s="27"/>
    </row>
    <row r="70" spans="1:3">
      <c r="A70" s="13" t="s">
        <v>86</v>
      </c>
    </row>
    <row r="71" spans="1:3">
      <c r="A71" s="13" t="s">
        <v>87</v>
      </c>
    </row>
    <row r="72" spans="1:3">
      <c r="A72" s="16" t="s">
        <v>88</v>
      </c>
    </row>
    <row r="73" spans="1:3">
      <c r="A73" s="13" t="s">
        <v>89</v>
      </c>
    </row>
    <row r="74" spans="1:3">
      <c r="A74" s="13" t="s">
        <v>90</v>
      </c>
    </row>
    <row r="75" spans="1:3">
      <c r="A75" s="23" t="s">
        <v>91</v>
      </c>
    </row>
    <row r="76" spans="1:3">
      <c r="A76" s="23" t="s">
        <v>92</v>
      </c>
    </row>
    <row r="77" spans="1:3">
      <c r="A77" s="23" t="s">
        <v>93</v>
      </c>
    </row>
    <row r="78" spans="1:3">
      <c r="A78" s="23" t="s">
        <v>94</v>
      </c>
    </row>
    <row r="79" spans="1:3">
      <c r="A79" s="23" t="s">
        <v>95</v>
      </c>
    </row>
    <row r="80" spans="1:3">
      <c r="A80" s="23" t="s">
        <v>96</v>
      </c>
    </row>
    <row r="81" spans="1:1">
      <c r="A81" s="23" t="s">
        <v>97</v>
      </c>
    </row>
    <row r="82" spans="1:1">
      <c r="A82" s="23" t="s">
        <v>98</v>
      </c>
    </row>
    <row r="83" spans="1:1">
      <c r="A83" s="23" t="s">
        <v>99</v>
      </c>
    </row>
    <row r="84" spans="1:1">
      <c r="A84" s="23" t="s">
        <v>100</v>
      </c>
    </row>
    <row r="85" spans="1:1">
      <c r="A85" s="23" t="s">
        <v>101</v>
      </c>
    </row>
    <row r="86" spans="1:1">
      <c r="A86" s="13" t="s">
        <v>102</v>
      </c>
    </row>
    <row r="87" spans="1:1">
      <c r="A87" s="13" t="s">
        <v>103</v>
      </c>
    </row>
    <row r="88" spans="1:1">
      <c r="A88" s="13" t="s">
        <v>104</v>
      </c>
    </row>
    <row r="89" spans="1:1">
      <c r="A89" s="13" t="s">
        <v>105</v>
      </c>
    </row>
    <row r="90" spans="1:1">
      <c r="A90" s="13" t="s">
        <v>106</v>
      </c>
    </row>
    <row r="91" spans="1:1">
      <c r="A91" s="13" t="s">
        <v>107</v>
      </c>
    </row>
    <row r="92" spans="1:1">
      <c r="A92" s="13" t="s">
        <v>108</v>
      </c>
    </row>
    <row r="93" spans="1:1">
      <c r="A93" s="3"/>
    </row>
    <row r="94" spans="1:1">
      <c r="A94" s="24"/>
    </row>
  </sheetData>
  <sortState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Previsión Contratos 2024</vt:lpstr>
      <vt:lpstr>Previsión Reservados 2024</vt:lpstr>
      <vt:lpstr>Instituciones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Usuario</cp:lastModifiedBy>
  <cp:lastPrinted>2023-12-19T09:45:02Z</cp:lastPrinted>
  <dcterms:created xsi:type="dcterms:W3CDTF">2023-12-04T08:32:29Z</dcterms:created>
  <dcterms:modified xsi:type="dcterms:W3CDTF">2024-08-08T11:44:55Z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2024.xlsx</vt:lpwstr>
  </property>
</Properties>
</file>