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4_PUBLICIDAD_INSTITUCIONAL\1T_2024\UNIFICAR 2023\"/>
    </mc:Choice>
  </mc:AlternateContent>
  <bookViews>
    <workbookView xWindow="0" yWindow="0" windowWidth="28800" windowHeight="12315"/>
  </bookViews>
  <sheets>
    <sheet name="CPI 1T 2023" sheetId="3" r:id="rId1"/>
    <sheet name="CPI 2T 2023" sheetId="2" r:id="rId2"/>
    <sheet name="CPI 3T 2023" sheetId="4" r:id="rId3"/>
    <sheet name="CPI 4T 2023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8" i="5" l="1"/>
  <c r="H37" i="4" l="1"/>
  <c r="H65" i="4" s="1"/>
  <c r="G109" i="3" l="1"/>
  <c r="G104" i="3"/>
  <c r="G89" i="3"/>
  <c r="G88" i="3"/>
  <c r="G87" i="3"/>
  <c r="G56" i="3"/>
  <c r="G55" i="3"/>
  <c r="G54" i="3"/>
  <c r="G20" i="3"/>
  <c r="G144" i="3" s="1"/>
  <c r="G2" i="3"/>
  <c r="H54" i="2" l="1"/>
  <c r="H36" i="2"/>
  <c r="H26" i="2"/>
  <c r="H21" i="2"/>
  <c r="H18" i="2"/>
  <c r="H17" i="2"/>
  <c r="H16" i="2"/>
</calcChain>
</file>

<file path=xl/sharedStrings.xml><?xml version="1.0" encoding="utf-8"?>
<sst xmlns="http://schemas.openxmlformats.org/spreadsheetml/2006/main" count="1867" uniqueCount="364">
  <si>
    <t>CADENA COPE</t>
  </si>
  <si>
    <t>ONDA CERO</t>
  </si>
  <si>
    <t>RADIO LA COMARCA</t>
  </si>
  <si>
    <t>RADIO BENABARRE</t>
  </si>
  <si>
    <t>EL DIARIO.ES</t>
  </si>
  <si>
    <t>EL PERIÓDICO DE ARAGÓN (PAPEL Y WEB)</t>
  </si>
  <si>
    <t>DIARIO DEL ALTOARAGÓN (PAPEL Y WEB)</t>
  </si>
  <si>
    <t>DIARIO DE TERUEL (PAPEL Y WEB)</t>
  </si>
  <si>
    <t>ARAGÓN DIGITAL.ES</t>
  </si>
  <si>
    <t>CADENA SER ARAGÓN</t>
  </si>
  <si>
    <t>HERALDO DE ARAGÓN (PAPEL)</t>
  </si>
  <si>
    <t>HERALDO DE ARAGÓN (WEB)</t>
  </si>
  <si>
    <t>SOBRARBE DIGITAL</t>
  </si>
  <si>
    <t>VIDEOCREACIÓN, SL</t>
  </si>
  <si>
    <t>DEPARTAMENTO</t>
  </si>
  <si>
    <t>DENOMINACION CAMPAÑA</t>
  </si>
  <si>
    <t>ADJUDICATARIO</t>
  </si>
  <si>
    <t>MEDIO DE COMUNICACIÓN</t>
  </si>
  <si>
    <t>FECHA INICIO</t>
  </si>
  <si>
    <t>FECHA FIN</t>
  </si>
  <si>
    <t>SUBTOTAL</t>
  </si>
  <si>
    <t>Presidencia y Relaciones Institucionales</t>
  </si>
  <si>
    <t>DESCRIPCIÓN</t>
  </si>
  <si>
    <t>AGENCIA ARAGONESA DE COMUNICACIÓN Y NUEVAS TECNOLOGÍAS, SL</t>
  </si>
  <si>
    <t>Banners campaña</t>
  </si>
  <si>
    <t>RADIO HUESCA</t>
  </si>
  <si>
    <t>RADIO CALAMOCHA</t>
  </si>
  <si>
    <t xml:space="preserve">HERALDO DE ARAGÓN (PAPEL Y WEB) </t>
  </si>
  <si>
    <t xml:space="preserve">EL PERIÓDICO DE ARAGÓN (PAPEL Y WEB) </t>
  </si>
  <si>
    <t xml:space="preserve">DIARIO DEL ALTOARAGÓN (PAPEL Y WEB) </t>
  </si>
  <si>
    <t>LA COMARCA.NET</t>
  </si>
  <si>
    <t>EL ECONOMISTA</t>
  </si>
  <si>
    <t>EXPANSIÓN</t>
  </si>
  <si>
    <t>Campaña San jorge</t>
  </si>
  <si>
    <t>EL DIARIO DE HUESCA</t>
  </si>
  <si>
    <t>JC DECAUX</t>
  </si>
  <si>
    <t>Vídeo</t>
  </si>
  <si>
    <t>CLUB CICLISTA EDELWEISS</t>
  </si>
  <si>
    <t>Plan Depuradoras</t>
  </si>
  <si>
    <t>DARIO DE TERUEL (PAPEL Y WEB)</t>
  </si>
  <si>
    <t>ARAGÓN DIGITAL, SL</t>
  </si>
  <si>
    <t>Maquetación</t>
  </si>
  <si>
    <t>Incendios 1ª fase</t>
  </si>
  <si>
    <t>REVISTA 4 ESQUINAS</t>
  </si>
  <si>
    <t>ARAGON DIGITAL.ES</t>
  </si>
  <si>
    <t>Contratos Formación y Empleo</t>
  </si>
  <si>
    <t>Donantes de sangre</t>
  </si>
  <si>
    <t>PERIÓDICO LA COMARCA</t>
  </si>
  <si>
    <t>PERIÓDICO ACTUALIDAD COMARCAL</t>
  </si>
  <si>
    <t>REVISTA A VIVIR (PAPEL Y WEB)</t>
  </si>
  <si>
    <t>QH Quebrantahuesos</t>
  </si>
  <si>
    <t>Total 2º trimestre 2023:</t>
  </si>
  <si>
    <t>CAMPAÑA ARAGÓN 2023 PRENSA, INTERNET</t>
  </si>
  <si>
    <t>VOCENTO NEWS</t>
  </si>
  <si>
    <t>EXTRADIGITAL.ES</t>
  </si>
  <si>
    <t>PERIÓDICO LA COMARCA (PAPEL)</t>
  </si>
  <si>
    <t>PERIÓDICO LA COMARCA (WEB)</t>
  </si>
  <si>
    <t>TINTAURA, SL</t>
  </si>
  <si>
    <t>Vídeos</t>
  </si>
  <si>
    <t>REVISTA ACTUALIDAD EMPRESAS ARAGONESAS (papel y web)</t>
  </si>
  <si>
    <t>REVISTAS A VIVIR (PAPEL Y WEB)</t>
  </si>
  <si>
    <t>NOTICIAS DEL MATARRAÑA (PAPEL Y WEB)</t>
  </si>
  <si>
    <t>PERIÓDICO ACTUALIDAD COMARCAL COMUNIDAD CALATAYUD</t>
  </si>
  <si>
    <t>SOMOS LITERA (WEB)</t>
  </si>
  <si>
    <t>EL COMARCAL DEL JILOCA</t>
  </si>
  <si>
    <t>SPORTARAGÓN.COM</t>
  </si>
  <si>
    <t>RONDA SOMONTANO</t>
  </si>
  <si>
    <t>EL POLLO URBANO</t>
  </si>
  <si>
    <t>HOY ARAGÓN</t>
  </si>
  <si>
    <t>FAM</t>
  </si>
  <si>
    <t>REVISTA NSENCIA</t>
  </si>
  <si>
    <t>GO ARAGÓN</t>
  </si>
  <si>
    <t>GO ARAGÓN ÁRABE</t>
  </si>
  <si>
    <t>CRÓNICA HOYA DE HUESCA, EJEA Y SUS PUEBLOS Y VALDEJALÓN</t>
  </si>
  <si>
    <t>CRÓNICA RIBERA ALTA DEL EBRO, CAMPO DE BELCHITE, CAMPO DE CARIÑENA, CAMPO DE BORJA</t>
  </si>
  <si>
    <t>LA VANGUARDIA (EMPLEO)</t>
  </si>
  <si>
    <t>LA VANGUARDIA (FORMACIÓN)</t>
  </si>
  <si>
    <t>LA VANGUARDIA (EDUCACIÓN)</t>
  </si>
  <si>
    <t>LA VANGUARDIA (LOGÍSTICA)</t>
  </si>
  <si>
    <t>LA VANGUARDIA (MEDIO AMBIENTE)</t>
  </si>
  <si>
    <t>LA VANGUARDIA (UNIVERSAL)</t>
  </si>
  <si>
    <t>LA VANGUARDIA (INNOVACIÓN-DEPORTE)</t>
  </si>
  <si>
    <t>EL PAIS</t>
  </si>
  <si>
    <t>CAMPAÑA ARAGÓN 2023</t>
  </si>
  <si>
    <t>RADIO ZARAGOZA</t>
  </si>
  <si>
    <t>RADIO CASPE</t>
  </si>
  <si>
    <t>RADIO UTRILLAS</t>
  </si>
  <si>
    <t>EBRO FM</t>
  </si>
  <si>
    <t>RADIO MARCA</t>
  </si>
  <si>
    <t>Grabación de locuciones</t>
  </si>
  <si>
    <t>CAMPAÑA CENTENARIO MONASTERIO DE SIJENA</t>
  </si>
  <si>
    <t>CAMPAÑA MEJORAS DE EMERGENCIAS SANITARIAS EN ARAGÓN</t>
  </si>
  <si>
    <t xml:space="preserve">CADENA SER ARAGÓN </t>
  </si>
  <si>
    <t xml:space="preserve">CADENA COPE </t>
  </si>
  <si>
    <t xml:space="preserve">ONDA CERO </t>
  </si>
  <si>
    <t xml:space="preserve">HERALDO DE ARAGÓN (PAPEL) </t>
  </si>
  <si>
    <t xml:space="preserve">HERALDO DE ARAGÓN (WEB) </t>
  </si>
  <si>
    <t xml:space="preserve">EL PERIÓDICO DE ARAGÓN (PAPEL) </t>
  </si>
  <si>
    <t xml:space="preserve">EL PERIÓDICO DE ARAGÓN (WEB) </t>
  </si>
  <si>
    <t>DIARIO DE TERUEL ( PAPEL Y WEB)</t>
  </si>
  <si>
    <t>PERIÓDICO LA COMARCA (PAPEL Y WEB)</t>
  </si>
  <si>
    <t>CRÓNICAS RIBERA ALTA DEL EBRO, HUESCA, VALDEJALÓN, EJEA Y SUS PUEBLOS Y CAMPO DE BELCHITE</t>
  </si>
  <si>
    <t>EL PIRINEO ARAGONÉS</t>
  </si>
  <si>
    <t>PERIÓDICO ACTUALIDAD COMARCAL CALATAYUD</t>
  </si>
  <si>
    <t>RONDA SOMONTANO (WEB)</t>
  </si>
  <si>
    <t>SOMOS LITERA (PAPEL Y WEB)</t>
  </si>
  <si>
    <t>ALEGRÍA DE MONZÓN Y CINCA MEDIO (PAPEL Y WEB)</t>
  </si>
  <si>
    <t>RONDA SOMONTANO (PAPEL)</t>
  </si>
  <si>
    <t>ONDA CERO CINCA (WEB)</t>
  </si>
  <si>
    <t>CAMPAÑA ESCOLARIZACIÓN</t>
  </si>
  <si>
    <t>HERALDO DE ARAGÓN (PAPEL Y WEB)</t>
  </si>
  <si>
    <t>SOMOS LITERA</t>
  </si>
  <si>
    <t>MIT COMUNICACIÓN ESTRATÉGICA</t>
  </si>
  <si>
    <t>Adaptación vídeo</t>
  </si>
  <si>
    <t>CAMPAÑA FONDOS EUROPEOS DE RECUPERACIÓN NEXT GENERATION UE EN ARAGÓN PARA LA MOVILIDAD SOSTENIBLE</t>
  </si>
  <si>
    <t xml:space="preserve">HERALDO DE ARAGÓN </t>
  </si>
  <si>
    <t>Campaña "Navidad con alimentos nobles de Aragón"</t>
  </si>
  <si>
    <t>EL PERIÓDICO DE ARAGÓN</t>
  </si>
  <si>
    <t>ARAGÓN DIGITAL</t>
  </si>
  <si>
    <t>Adaptación, maquetación</t>
  </si>
  <si>
    <t>CAMPAÑA IMPUESTO DE SUCESIONES</t>
  </si>
  <si>
    <t>CADENA SER ARAGÓN (WEB)</t>
  </si>
  <si>
    <t>Vídeo campaña</t>
  </si>
  <si>
    <t>CAMPAÑA JORNADAS GRANDES INCENDIOS</t>
  </si>
  <si>
    <t>EL PERIÓDICO DE ARAGÓN (PAPEL)</t>
  </si>
  <si>
    <t>EL PAIS (PAPEL Y WEB)</t>
  </si>
  <si>
    <t>PERIODICO DE CATALUÑA, PERIODICO DE ESPAÑA Y LEVANTE (papel y web)</t>
  </si>
  <si>
    <t>CAMPAÑA PLATAFORMA LOGÍSTICA</t>
  </si>
  <si>
    <t>Campana "Nieve"</t>
  </si>
  <si>
    <t>DIARIO DEL ALTOARAGÓN</t>
  </si>
  <si>
    <t>CAMPAÑA PLATAFORMA MIA</t>
  </si>
  <si>
    <t>Vídeo y cuñas</t>
  </si>
  <si>
    <t>Ciencia, Universidad y Sociedad del Conocimiento</t>
  </si>
  <si>
    <t>INNORUTA</t>
  </si>
  <si>
    <t>REVISTA QUE FEM</t>
  </si>
  <si>
    <t>SPAPER</t>
  </si>
  <si>
    <t>SPORT ARAGÓN.COM</t>
  </si>
  <si>
    <t>EQUIPLAST</t>
  </si>
  <si>
    <t>INDUSTRIAL VILLE</t>
  </si>
  <si>
    <t>LABORATORIO RUIDO</t>
  </si>
  <si>
    <t>COPE CALAMOCHA</t>
  </si>
  <si>
    <t>INNOIDEA 2023</t>
  </si>
  <si>
    <t>SOMOS LITERA (RADIO Y WEB)</t>
  </si>
  <si>
    <t>DIGITAL IMAGINATION CENTER ( DIC)</t>
  </si>
  <si>
    <t>Total 1er trimestre 2023:</t>
  </si>
  <si>
    <t>DENOMINACIÓN CAMPAÑA</t>
  </si>
  <si>
    <t xml:space="preserve">Especial Industria Aragón </t>
  </si>
  <si>
    <t>ITA</t>
  </si>
  <si>
    <t>CLUSTER AUTOMOCIÓN ARAGON</t>
  </si>
  <si>
    <t>Publicación revista</t>
  </si>
  <si>
    <t>Economía, Planificación y Empleo</t>
  </si>
  <si>
    <t>Contigo hacia el empleo 2023</t>
  </si>
  <si>
    <t>INAEM</t>
  </si>
  <si>
    <t>HERALDO DE ARAGÓN EDITORA, S.L.U.</t>
  </si>
  <si>
    <t>Prensa escrita y digital</t>
  </si>
  <si>
    <t>PRENSA DIARIA ARAGONESA, S.A</t>
  </si>
  <si>
    <t>ACTUALIDAD MEDIA, S.L.</t>
  </si>
  <si>
    <t>PUBLICACIONES Y EDICIONES DEL ALTOARAGÓN, S.A.</t>
  </si>
  <si>
    <t>Radio Huesca S.A.U.</t>
  </si>
  <si>
    <t>DIARIO DE TERUEL</t>
  </si>
  <si>
    <t>Agua</t>
  </si>
  <si>
    <t>Prensa, internet y audiovisual</t>
  </si>
  <si>
    <t>EL PERIÓDICO DE ARAGÓN (WEB)</t>
  </si>
  <si>
    <t>DIARIO DEL ALTOARAGÓN (WEB)</t>
  </si>
  <si>
    <t>DIARIO DE TERUEL (WEB)</t>
  </si>
  <si>
    <t>EDUCATIONLAB CONSULTING, SL</t>
  </si>
  <si>
    <t>Vídeo, banners, cuña</t>
  </si>
  <si>
    <t>Sensibilización y prevención de incendios (ampliación de campaña)</t>
  </si>
  <si>
    <t>Radios</t>
  </si>
  <si>
    <t>RONDA SOMONTANO.COM</t>
  </si>
  <si>
    <t>CALATAYUD NOTICIAS.COM</t>
  </si>
  <si>
    <t>MATARRANYA MEDIA</t>
  </si>
  <si>
    <t>AGENCIA ARAGONESA DE NOTICIAS</t>
  </si>
  <si>
    <t>Montañas seguras</t>
  </si>
  <si>
    <t>ARAGÓN DIGITAL, S.L.</t>
  </si>
  <si>
    <t>Música para las noches de verano</t>
  </si>
  <si>
    <t>ARAGÓN DIGITAL WEB</t>
  </si>
  <si>
    <t>Autónomos y economía social</t>
  </si>
  <si>
    <t>Industria, Competitividad y Desarrollo Empresarial</t>
  </si>
  <si>
    <t>Reportaje revista Andar en Bici</t>
  </si>
  <si>
    <t>Artículo-reportaje en revista Andar en Bici</t>
  </si>
  <si>
    <t>Alayan S. L.</t>
  </si>
  <si>
    <t>Andar en Bici</t>
  </si>
  <si>
    <t>Portales turísticos on line nacionales</t>
  </si>
  <si>
    <t>Mi Nube as a service. Landing con contenido y perfil de Aragón</t>
  </si>
  <si>
    <t>Mi Nube</t>
  </si>
  <si>
    <t>Ven de Propio</t>
  </si>
  <si>
    <t>Diseño de campaña creatividad, imagen y video</t>
  </si>
  <si>
    <t>Essentia Creativa S. L</t>
  </si>
  <si>
    <t xml:space="preserve">Essentia Creativa </t>
  </si>
  <si>
    <t>2023 Co-Op Aragón Ctrip con Turespaña</t>
  </si>
  <si>
    <t>Acción de posicionamiento de la marca Aragón en el mercado chino en colaboración con Turespaña a través del portal web Ctrip</t>
  </si>
  <si>
    <t>Universal Mccann S.A</t>
  </si>
  <si>
    <t xml:space="preserve">C-trip </t>
  </si>
  <si>
    <t>Hasta 25.000 páginas vistas</t>
  </si>
  <si>
    <t>Total 3er trimestre 2023:</t>
  </si>
  <si>
    <t>PRESIDENCIA, INTERIOR Y CULTURA (IAM)</t>
  </si>
  <si>
    <t xml:space="preserve">25 N </t>
  </si>
  <si>
    <t>Día eliminación violencia contra las mujeres</t>
  </si>
  <si>
    <t>Prensa escrita</t>
  </si>
  <si>
    <t>25 N</t>
  </si>
  <si>
    <t>LA COMARCA</t>
  </si>
  <si>
    <t>Eco de Teruel</t>
  </si>
  <si>
    <t>Internet</t>
  </si>
  <si>
    <t>CALATAYUD NOTICIAS</t>
  </si>
  <si>
    <t>SER Aragón</t>
  </si>
  <si>
    <t>Radio</t>
  </si>
  <si>
    <t>ONDA CERO ARAGÓN</t>
  </si>
  <si>
    <t>CADENA COPE ARAGÓN</t>
  </si>
  <si>
    <t>ESRADIO HUESCA</t>
  </si>
  <si>
    <t>JCDecaux</t>
  </si>
  <si>
    <t>MUPIS (Zaragoza,Huesca,Teruel)</t>
  </si>
  <si>
    <t>PRESIDENCIA, INTERIOR Y CULTURA</t>
  </si>
  <si>
    <t>Gran gala: Aragón tierra de jota</t>
  </si>
  <si>
    <t>Gran Gala "Aragón tierra de jota"</t>
  </si>
  <si>
    <t>HACIENDA Y ADMINISTRACIÓN PÚBLICA</t>
  </si>
  <si>
    <t>Presupuestos 2024</t>
  </si>
  <si>
    <t>Campaña informativa del Presupuesto del Gobierno de Aragón para el año 2024</t>
  </si>
  <si>
    <t>ABC</t>
  </si>
  <si>
    <t>El Economista (web)</t>
  </si>
  <si>
    <t>Marca.com</t>
  </si>
  <si>
    <t>SPORT ARAGÓN</t>
  </si>
  <si>
    <t>Ebro FM</t>
  </si>
  <si>
    <t>Aragón Deportivo</t>
  </si>
  <si>
    <t>ECONOMIA, EMPLEO E INDUSTRIA</t>
  </si>
  <si>
    <t>30 Aniversario del IAM</t>
  </si>
  <si>
    <t>Campaña informativa sobre la labor del IAM coincidiendo con su aniversario</t>
  </si>
  <si>
    <t>GRUPO LA COMARCA</t>
  </si>
  <si>
    <t>Ampliación ahorro de agua</t>
  </si>
  <si>
    <t>Campaña informativa sobre el uso eficiente del agua</t>
  </si>
  <si>
    <t>EXTRADIGITAL</t>
  </si>
  <si>
    <t>Carné Joven</t>
  </si>
  <si>
    <t>Campaña informativa sobre el carné joven</t>
  </si>
  <si>
    <t>Día de la Constitución</t>
  </si>
  <si>
    <t>Campaña relacionada con la Constitución</t>
  </si>
  <si>
    <t>Consumo seguro Navidad</t>
  </si>
  <si>
    <t>Campaña sobre recomendaciones y derechos de consumo</t>
  </si>
  <si>
    <t>GRUPO LA COMARCA (PRENSA, RADIO Y WEB)</t>
  </si>
  <si>
    <t>IACS</t>
  </si>
  <si>
    <t>Campaña de promoción y divulgación del IACS</t>
  </si>
  <si>
    <t>Jura Princesa de Asturias</t>
  </si>
  <si>
    <t>Declaración institucional sobre la Jura de la Princesa de Asturias</t>
  </si>
  <si>
    <t>Mujer y deporte</t>
  </si>
  <si>
    <t>Campaña para promocionar la práctica deportiva entre mujeres</t>
  </si>
  <si>
    <t>ARAGÓN DEPORTIVO</t>
  </si>
  <si>
    <t>Nieve</t>
  </si>
  <si>
    <t>Campaña de promoción de Aragón como destino de nieve</t>
  </si>
  <si>
    <t>DIARIO DEL ALTOARAGÓN (web)</t>
  </si>
  <si>
    <t>OK DIARIO</t>
  </si>
  <si>
    <t>CADENA SER NACIONAL</t>
  </si>
  <si>
    <t>ONDA CERO MADRID</t>
  </si>
  <si>
    <t>ONDA CERO NAVARRA</t>
  </si>
  <si>
    <t>ONDA CERO PAÍS VASCO</t>
  </si>
  <si>
    <t>ONDA CERO VALENCIA</t>
  </si>
  <si>
    <t>EDATV.COM</t>
  </si>
  <si>
    <t>PODCAST ABISMO</t>
  </si>
  <si>
    <t>ENJOY ZARAGOZA</t>
  </si>
  <si>
    <t>PERIODISTA DIGITAL</t>
  </si>
  <si>
    <t>Difusión cultura preventiva en riesgos laborales</t>
  </si>
  <si>
    <t>Fomentar de manera decidida la cultura preventiva en las empresas de Aragón en un momento actual en el que los accidentes de trabajo mortales y graves en nuestra Comunidad están teniendo desgraciadamente gran relevancia</t>
  </si>
  <si>
    <t>CADENA COPE ZARAGOZA</t>
  </si>
  <si>
    <t>ECO DE TERUEL</t>
  </si>
  <si>
    <t>ESRADIO ARAGÓN</t>
  </si>
  <si>
    <t>GANAS DE VIVIR</t>
  </si>
  <si>
    <t>GO ARAGON</t>
  </si>
  <si>
    <t>INFOMARCAL</t>
  </si>
  <si>
    <t>KISS FM HUESCA</t>
  </si>
  <si>
    <t>Contrato menor de comunicación del Gobierno de Aragón en el medio digital "D+I _ EL ESPAÑOL"</t>
  </si>
  <si>
    <t>Mostrar todo lo que sucede en Aragón en cuanto a innovación, tecnología y transformación digital, representado todo ello en el Mapa español de la Digitalización, con el objetivo de dar a la Comunidad Autónoma importante visibilidad, ser el altavoz de todo lo que sucede en esta región en cuanto a innovación, transformación digital y tecnología y posicionar a Aragón como referente en materia de innovación.</t>
  </si>
  <si>
    <t>EL ESPAÑOL</t>
  </si>
  <si>
    <t>Publicación Open Access</t>
  </si>
  <si>
    <t>Publicación científica proyectos i+d+i</t>
  </si>
  <si>
    <t>ELSEVIER, B.V.</t>
  </si>
  <si>
    <t>PRENSA CIENTÍFICA</t>
  </si>
  <si>
    <t xml:space="preserve">Promoción servicios PAE </t>
  </si>
  <si>
    <t>Soporte: HERALDO.ES DESKTOP // Internet: IAF EMPRENDER EN
ARAGON 300.000 imp</t>
  </si>
  <si>
    <t>Campaña Emprendimiento banner noviembre y diciembre 2023</t>
  </si>
  <si>
    <t>Promoción de los servicios del PAE de la Unidad de
Emprendimiento del IAF</t>
  </si>
  <si>
    <t xml:space="preserve">Aragon.com - Producto: 547-Billboard + Roba 300x600 Impresiones -Tamaño / Unidades: CPM-100.000 i
</t>
  </si>
  <si>
    <t>EL PERIÓDICO</t>
  </si>
  <si>
    <t xml:space="preserve">Aragon.com - Producto: 547-Billboard + Roba 300x600 Impresiones - Tamaño / Unidades: CPM-100.000 i
</t>
  </si>
  <si>
    <t>Campaña digital multidispositivo 3 robapáginas en portada de www.lacomarca.net. Campaña Emprendimiento IAF. 180.000 impresiones</t>
  </si>
  <si>
    <t>350.000 Impresiones multiformato. Campaña Emprendimiento</t>
  </si>
  <si>
    <t>Foro Excelencia</t>
  </si>
  <si>
    <t>Herrera en COPE:  7 cuñas de 20” en La Linterna:  8 cuñas de 20”</t>
  </si>
  <si>
    <t>Programación local: 7 cuñas de 20”</t>
  </si>
  <si>
    <t xml:space="preserve">1 Inserción en domingo en cada medio </t>
  </si>
  <si>
    <t>HERALDO Y DIARIO DEL ALTOARAGÓN</t>
  </si>
  <si>
    <t>2 Inserciones en laborable</t>
  </si>
  <si>
    <t>1 Inserción en domingo</t>
  </si>
  <si>
    <t>Banner  300x300 y 900x90 en home. 75K max.</t>
  </si>
  <si>
    <t xml:space="preserve">500.000 Impresiones multiformato. 300x600px + 1000x250px + 320x100px </t>
  </si>
  <si>
    <t>Roba doble 300x600 Sticky 320x100 y Billboard 980x250. 75K Brand Day</t>
  </si>
  <si>
    <t xml:space="preserve">El Economista </t>
  </si>
  <si>
    <t>300x600 . 59K. 150.000 impresiones</t>
  </si>
  <si>
    <t>Billboard + Roba 300x600 impresiones</t>
  </si>
  <si>
    <t>Difusión Foro Excelencia</t>
  </si>
  <si>
    <t> Banner fijo en portada y sección en rotacion durante 15 días</t>
  </si>
  <si>
    <t>Una página completa de publicidad</t>
  </si>
  <si>
    <t>Actualidad empresas aragonesas</t>
  </si>
  <si>
    <t>Jornada Plan RSA</t>
  </si>
  <si>
    <t>Programación local: 5 cuñas de 20”</t>
  </si>
  <si>
    <t>1 inserción en domingo</t>
  </si>
  <si>
    <t>Roba doble 300x600 Billboard 980 x 250 Stikcy 320x100 del 13 al 18 de diciembre y Brand day el día 19 de diciembre</t>
  </si>
  <si>
    <t>Difusión jornada RSA</t>
  </si>
  <si>
    <t>Banner</t>
  </si>
  <si>
    <t>Extradigital</t>
  </si>
  <si>
    <t>Plan de empresa familiar</t>
  </si>
  <si>
    <t>Foro Aragón EDIH 2023. Liderazgo Digital</t>
  </si>
  <si>
    <t>Instituto Aragonés de Fomento (IAF). Difusión del foro y asamblea 2023 del Aragon European Digital Innovation Hub</t>
  </si>
  <si>
    <t>HERALDO (DOMINGO) Y HERALDO.ES</t>
  </si>
  <si>
    <t xml:space="preserve">MEDIO AMBIENTE Y TURISMO </t>
  </si>
  <si>
    <t>Ahorro agua "Cada gota cuenta"</t>
  </si>
  <si>
    <t>Campaña de fomento de uso eficiente del agua</t>
  </si>
  <si>
    <t>edatv.com</t>
  </si>
  <si>
    <t xml:space="preserve">Campaña publicitaria en la revista Tapas </t>
  </si>
  <si>
    <t>Inserción publicitaria en revista Tapas y publicidad promocional en el evento Gala T de Oro</t>
  </si>
  <si>
    <t>T de Tapas</t>
  </si>
  <si>
    <t>Campaña de Publicidad Goya en pantallas gigantes de Milán en colaboración con Turespaña</t>
  </si>
  <si>
    <t xml:space="preserve">Alquiler de tres pantallas de altas prestaciones situadas en el centro de Milán coincidiendo con la exposición de cuadros de Goya procedentes de varios museos y colecciones privadas "Goya, La rebelión de la Razón" exhibida en el Palacio Real de Milán. </t>
  </si>
  <si>
    <t>Urban Visión Sp A.</t>
  </si>
  <si>
    <t>Exterior</t>
  </si>
  <si>
    <t xml:space="preserve">Acción de posicionamiento de la marca Aragón en el mercado chino en colaboración con Turespaña </t>
  </si>
  <si>
    <t>Inserción publicitaria en el portal web C-trip</t>
  </si>
  <si>
    <t>Ctrip</t>
  </si>
  <si>
    <t>Inserción publicitaria en libro viajero "La soledad de Isabel: Los amantes de Teruel"</t>
  </si>
  <si>
    <t>Inserción publicitaria</t>
  </si>
  <si>
    <t>Dobleuve Comunicación S. L.</t>
  </si>
  <si>
    <t>Campaña con publirrreportaje astroaragon, página publicidad y redes sociales</t>
  </si>
  <si>
    <t>Publireportage de cuatro páginas, una página de publicidad y promoción del reportaje en redes sociales (Instagram, Facebook, Twitter)</t>
  </si>
  <si>
    <t>Verde Teruel</t>
  </si>
  <si>
    <t>Campaña online Eco Teruel. Temática slowdriving, experiencias turísticas, gastronomía, hospederías de Aragón</t>
  </si>
  <si>
    <t>Inclusión de banners cabecera y portada en web Eco Teruel. Difusión en redes Facebook, Twitter e Instagram. Vídeos en Preroll en informativos</t>
  </si>
  <si>
    <t>Campaña Promoción Red de Hospederías de Aragón. Emisión cuñas de radio en emisoras locales catalanas</t>
  </si>
  <si>
    <t>Emisión de píldoras informativas. Emisión en Radio Ebre</t>
  </si>
  <si>
    <t>Radio Ebre (Tortosa, Amposta, Gandesa) todas asociadas a cadena SER, los 40 Ebre y Dial Ebre cadenas musicales del Grupo Prisa</t>
  </si>
  <si>
    <t>Campaña difusión de eventos de Turismo de Aragón en perfiles redes sociales Enjoy Zaragoza</t>
  </si>
  <si>
    <t>Campaña de promoción de eventos en RR.SS</t>
  </si>
  <si>
    <t>Campaña en portal España Fascinante. Creación de 3 artículos, redes sociales, newsletter</t>
  </si>
  <si>
    <t>Inserción de artículos promocionales en Portal web España Fascinante. Anuncios en RR.SS y newletter</t>
  </si>
  <si>
    <t>España Fascinante</t>
  </si>
  <si>
    <t>Campaña en portal MiNube. Creación espacio propio y promoción RRSS</t>
  </si>
  <si>
    <t>Campaña de promoción a través de portales web turísticos de ámbito nacional orientada al posicionamiento de la marca Aragón y la diferenciación de la marca como destino turístico</t>
  </si>
  <si>
    <t>Hilo/reportaje individual en Twitter e Instagram con la marca #LaBrasaTorrijos sobre patrimonio de Aragón</t>
  </si>
  <si>
    <t>Reportaje narrativo en RR.SS. (twitter e instagram) sobre los monasterios de San Adrián de Sasabé y San Juan de la Peña</t>
  </si>
  <si>
    <t>Pedro Torrijos</t>
  </si>
  <si>
    <t>Inserción de anuncio en catálogo CIRCUITOS 2024 marca PUENTE CLUB TOUROPERADOR</t>
  </si>
  <si>
    <t xml:space="preserve">Inserción de anuncio promocional en catálogo Circuitos 2024 </t>
  </si>
  <si>
    <t>Puente Club</t>
  </si>
  <si>
    <t>Diciembre 2023 para catálogo 2024</t>
  </si>
  <si>
    <t xml:space="preserve">Inserción de página publicidad en GUÍA PUEBLOS MÁS BONITOS DE ESPAÑA 2024 </t>
  </si>
  <si>
    <t>Dos inserciones de anuncios promocionales en la guía oficial de los Pueblos más Bonitos de España 2024</t>
  </si>
  <si>
    <t>Asociación Los Pueblos más Bonitos de España</t>
  </si>
  <si>
    <t>Inserción publicidad en página Revista Zaragoza hostelera (Cafés y bares)</t>
  </si>
  <si>
    <t>Inserción de anuncio promocional en el nº 346 de la revista Zaragoza Hostelera (nº de verano)</t>
  </si>
  <si>
    <t>Asociación de Empresarios de Cafés y Bares de Zaragoza</t>
  </si>
  <si>
    <t>Sin coste (editan y publican con cargo a una subvención)</t>
  </si>
  <si>
    <t>Campaña de turismo navideño en Radio Calamocha</t>
  </si>
  <si>
    <t>Emisión día 19 de diciembre de anuncio promocional de turismo navideño en Radio Calamocha</t>
  </si>
  <si>
    <t>Radio Calamocha</t>
  </si>
  <si>
    <t>Anuncio en revista feria INTUR Valladolid</t>
  </si>
  <si>
    <t>Inserción de un anuncio promocional en la revista editada por la Feria de Valladolid</t>
  </si>
  <si>
    <t>Feria de Valladolid. Institución Ferial de Castilla y León.</t>
  </si>
  <si>
    <t>Importe total campañas 4º trimestre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</si>
</sst>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[$-C0A]mmmm\-yy;@"/>
    <numFmt numFmtId="166" formatCode="#,##0.00\ &quot;€&quot;;[Red]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Segoe UI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10"/>
      <color rgb="FFFF00FF"/>
      <name val="Segoe UI"/>
      <family val="2"/>
    </font>
    <font>
      <b/>
      <sz val="10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5">
    <xf numFmtId="0" fontId="0" fillId="0" borderId="0" xfId="0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14" fontId="6" fillId="0" borderId="1" xfId="0" applyNumberFormat="1" applyFont="1" applyBorder="1"/>
    <xf numFmtId="164" fontId="6" fillId="0" borderId="1" xfId="0" applyNumberFormat="1" applyFont="1" applyBorder="1"/>
    <xf numFmtId="0" fontId="6" fillId="0" borderId="2" xfId="0" applyFont="1" applyBorder="1"/>
    <xf numFmtId="0" fontId="7" fillId="0" borderId="2" xfId="0" applyFont="1" applyBorder="1"/>
    <xf numFmtId="14" fontId="6" fillId="0" borderId="2" xfId="0" applyNumberFormat="1" applyFont="1" applyBorder="1"/>
    <xf numFmtId="164" fontId="6" fillId="0" borderId="2" xfId="0" applyNumberFormat="1" applyFont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4" fontId="6" fillId="0" borderId="2" xfId="0" applyNumberFormat="1" applyFont="1" applyBorder="1"/>
    <xf numFmtId="0" fontId="4" fillId="0" borderId="1" xfId="0" applyFont="1" applyFill="1" applyBorder="1"/>
    <xf numFmtId="0" fontId="7" fillId="3" borderId="1" xfId="0" applyFont="1" applyFill="1" applyBorder="1"/>
    <xf numFmtId="4" fontId="6" fillId="0" borderId="1" xfId="0" applyNumberFormat="1" applyFont="1" applyBorder="1"/>
    <xf numFmtId="0" fontId="4" fillId="0" borderId="2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left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3" borderId="4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65" fontId="4" fillId="0" borderId="4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44" fontId="3" fillId="2" borderId="1" xfId="5" applyFont="1" applyFill="1" applyBorder="1" applyAlignment="1">
      <alignment horizontal="left"/>
    </xf>
    <xf numFmtId="0" fontId="8" fillId="0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3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44" fontId="4" fillId="0" borderId="2" xfId="5" applyFont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14" fontId="4" fillId="0" borderId="5" xfId="0" applyNumberFormat="1" applyFont="1" applyFill="1" applyBorder="1" applyAlignment="1">
      <alignment vertical="top" wrapText="1"/>
    </xf>
    <xf numFmtId="44" fontId="4" fillId="0" borderId="5" xfId="5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4" fontId="4" fillId="0" borderId="1" xfId="0" applyNumberFormat="1" applyFont="1" applyFill="1" applyBorder="1" applyAlignment="1">
      <alignment vertical="top" wrapText="1"/>
    </xf>
    <xf numFmtId="44" fontId="4" fillId="0" borderId="1" xfId="5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4" fontId="4" fillId="0" borderId="2" xfId="0" applyNumberFormat="1" applyFont="1" applyFill="1" applyBorder="1" applyAlignment="1">
      <alignment vertical="top" wrapText="1"/>
    </xf>
    <xf numFmtId="44" fontId="4" fillId="0" borderId="2" xfId="5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4" fontId="4" fillId="0" borderId="5" xfId="1" applyNumberFormat="1" applyFont="1" applyBorder="1" applyAlignment="1">
      <alignment vertical="top" wrapText="1"/>
    </xf>
    <xf numFmtId="44" fontId="4" fillId="0" borderId="5" xfId="5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44" fontId="4" fillId="0" borderId="1" xfId="5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14" fontId="4" fillId="0" borderId="5" xfId="0" applyNumberFormat="1" applyFont="1" applyBorder="1" applyAlignment="1">
      <alignment vertical="top" wrapText="1"/>
    </xf>
    <xf numFmtId="14" fontId="4" fillId="0" borderId="2" xfId="0" applyNumberFormat="1" applyFont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14" fontId="4" fillId="0" borderId="1" xfId="1" applyNumberFormat="1" applyFont="1" applyBorder="1" applyAlignment="1">
      <alignment vertical="top" wrapText="1"/>
    </xf>
    <xf numFmtId="14" fontId="4" fillId="0" borderId="2" xfId="1" applyNumberFormat="1" applyFont="1" applyBorder="1" applyAlignment="1">
      <alignment vertical="top" wrapText="1"/>
    </xf>
    <xf numFmtId="164" fontId="4" fillId="0" borderId="5" xfId="1" applyNumberFormat="1" applyFont="1" applyBorder="1" applyAlignment="1">
      <alignment vertical="top" wrapText="1"/>
    </xf>
    <xf numFmtId="164" fontId="4" fillId="0" borderId="2" xfId="1" applyNumberFormat="1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4" fontId="4" fillId="0" borderId="4" xfId="0" applyNumberFormat="1" applyFont="1" applyBorder="1" applyAlignment="1">
      <alignment vertical="top" wrapText="1"/>
    </xf>
    <xf numFmtId="6" fontId="4" fillId="0" borderId="4" xfId="0" applyNumberFormat="1" applyFont="1" applyBorder="1" applyAlignment="1">
      <alignment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4" fontId="11" fillId="0" borderId="0" xfId="5" applyFont="1" applyAlignment="1">
      <alignment horizontal="left"/>
    </xf>
    <xf numFmtId="0" fontId="3" fillId="4" borderId="0" xfId="0" applyFont="1" applyFill="1" applyAlignment="1">
      <alignment horizontal="left"/>
    </xf>
    <xf numFmtId="0" fontId="11" fillId="0" borderId="0" xfId="0" applyFont="1"/>
    <xf numFmtId="3" fontId="3" fillId="2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1" applyFont="1" applyBorder="1" applyAlignment="1">
      <alignment horizontal="left"/>
    </xf>
    <xf numFmtId="164" fontId="4" fillId="0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8" fillId="0" borderId="2" xfId="0" applyFont="1" applyFill="1" applyBorder="1"/>
    <xf numFmtId="0" fontId="8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/>
    <xf numFmtId="0" fontId="8" fillId="0" borderId="4" xfId="0" applyFont="1" applyBorder="1"/>
    <xf numFmtId="0" fontId="4" fillId="0" borderId="4" xfId="1" applyFont="1" applyBorder="1" applyAlignment="1">
      <alignment horizontal="left"/>
    </xf>
    <xf numFmtId="0" fontId="4" fillId="0" borderId="4" xfId="0" applyFont="1" applyBorder="1"/>
    <xf numFmtId="164" fontId="4" fillId="0" borderId="4" xfId="4" applyNumberFormat="1" applyFont="1" applyBorder="1"/>
    <xf numFmtId="0" fontId="8" fillId="0" borderId="5" xfId="0" applyFont="1" applyBorder="1"/>
    <xf numFmtId="0" fontId="13" fillId="0" borderId="5" xfId="0" applyFont="1" applyBorder="1"/>
    <xf numFmtId="0" fontId="8" fillId="0" borderId="5" xfId="0" applyFont="1" applyBorder="1" applyAlignment="1">
      <alignment horizontal="left"/>
    </xf>
    <xf numFmtId="0" fontId="4" fillId="0" borderId="5" xfId="0" applyFont="1" applyBorder="1"/>
    <xf numFmtId="14" fontId="4" fillId="0" borderId="5" xfId="0" applyNumberFormat="1" applyFont="1" applyBorder="1" applyAlignment="1">
      <alignment horizontal="left"/>
    </xf>
    <xf numFmtId="164" fontId="4" fillId="0" borderId="5" xfId="0" applyNumberFormat="1" applyFont="1" applyBorder="1"/>
    <xf numFmtId="0" fontId="13" fillId="0" borderId="1" xfId="0" applyFont="1" applyBorder="1"/>
    <xf numFmtId="0" fontId="4" fillId="0" borderId="1" xfId="0" applyFont="1" applyBorder="1" applyAlignment="1">
      <alignment horizontal="left"/>
    </xf>
    <xf numFmtId="0" fontId="13" fillId="0" borderId="2" xfId="0" applyFont="1" applyBorder="1"/>
    <xf numFmtId="0" fontId="4" fillId="0" borderId="2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14" fontId="4" fillId="0" borderId="5" xfId="1" applyNumberFormat="1" applyFont="1" applyBorder="1" applyAlignment="1">
      <alignment horizontal="left"/>
    </xf>
    <xf numFmtId="164" fontId="4" fillId="0" borderId="5" xfId="1" applyNumberFormat="1" applyFont="1" applyBorder="1"/>
    <xf numFmtId="14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/>
    <xf numFmtId="14" fontId="4" fillId="0" borderId="2" xfId="1" applyNumberFormat="1" applyFont="1" applyBorder="1" applyAlignment="1">
      <alignment horizontal="left"/>
    </xf>
    <xf numFmtId="164" fontId="4" fillId="0" borderId="2" xfId="1" applyNumberFormat="1" applyFont="1" applyBorder="1"/>
    <xf numFmtId="0" fontId="4" fillId="0" borderId="5" xfId="0" applyFont="1" applyBorder="1" applyAlignment="1">
      <alignment wrapText="1"/>
    </xf>
    <xf numFmtId="0" fontId="4" fillId="0" borderId="5" xfId="1" applyFont="1" applyBorder="1" applyAlignment="1">
      <alignment horizontal="left" wrapText="1"/>
    </xf>
    <xf numFmtId="0" fontId="4" fillId="0" borderId="5" xfId="1" applyFont="1" applyBorder="1"/>
    <xf numFmtId="0" fontId="4" fillId="0" borderId="1" xfId="1" applyFont="1" applyBorder="1"/>
    <xf numFmtId="0" fontId="4" fillId="0" borderId="2" xfId="1" applyFont="1" applyBorder="1"/>
    <xf numFmtId="0" fontId="8" fillId="0" borderId="2" xfId="0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5" xfId="0" applyFont="1" applyFill="1" applyBorder="1" applyAlignment="1">
      <alignment wrapText="1"/>
    </xf>
    <xf numFmtId="14" fontId="4" fillId="0" borderId="5" xfId="0" applyNumberFormat="1" applyFont="1" applyFill="1" applyBorder="1" applyAlignment="1">
      <alignment horizontal="left"/>
    </xf>
    <xf numFmtId="164" fontId="4" fillId="0" borderId="5" xfId="0" applyNumberFormat="1" applyFont="1" applyFill="1" applyBorder="1"/>
    <xf numFmtId="0" fontId="8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/>
    <xf numFmtId="0" fontId="8" fillId="0" borderId="2" xfId="0" applyFont="1" applyFill="1" applyBorder="1" applyAlignment="1">
      <alignment wrapText="1"/>
    </xf>
    <xf numFmtId="164" fontId="4" fillId="0" borderId="2" xfId="0" applyNumberFormat="1" applyFont="1" applyFill="1" applyBorder="1"/>
    <xf numFmtId="0" fontId="8" fillId="0" borderId="4" xfId="0" applyFont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/>
    </xf>
    <xf numFmtId="164" fontId="8" fillId="0" borderId="4" xfId="0" applyNumberFormat="1" applyFont="1" applyFill="1" applyBorder="1" applyAlignment="1">
      <alignment vertical="top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wrapText="1"/>
    </xf>
    <xf numFmtId="164" fontId="4" fillId="0" borderId="4" xfId="6" applyNumberFormat="1" applyFont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14" fontId="4" fillId="3" borderId="5" xfId="0" applyNumberFormat="1" applyFont="1" applyFill="1" applyBorder="1" applyAlignment="1">
      <alignment horizontal="left"/>
    </xf>
    <xf numFmtId="14" fontId="4" fillId="3" borderId="5" xfId="0" applyNumberFormat="1" applyFont="1" applyFill="1" applyBorder="1" applyAlignment="1">
      <alignment horizontal="left" wrapText="1"/>
    </xf>
    <xf numFmtId="164" fontId="4" fillId="3" borderId="5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wrapText="1"/>
    </xf>
    <xf numFmtId="14" fontId="4" fillId="3" borderId="2" xfId="0" applyNumberFormat="1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/>
    </xf>
    <xf numFmtId="14" fontId="4" fillId="3" borderId="4" xfId="0" applyNumberFormat="1" applyFont="1" applyFill="1" applyBorder="1" applyAlignment="1">
      <alignment horizontal="left"/>
    </xf>
    <xf numFmtId="14" fontId="4" fillId="3" borderId="4" xfId="0" applyNumberFormat="1" applyFont="1" applyFill="1" applyBorder="1" applyAlignment="1">
      <alignment horizontal="left" wrapText="1"/>
    </xf>
    <xf numFmtId="164" fontId="4" fillId="3" borderId="4" xfId="0" applyNumberFormat="1" applyFont="1" applyFill="1" applyBorder="1" applyAlignment="1">
      <alignment wrapText="1"/>
    </xf>
    <xf numFmtId="164" fontId="8" fillId="0" borderId="5" xfId="0" applyNumberFormat="1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0" fontId="4" fillId="0" borderId="4" xfId="0" applyFont="1" applyBorder="1" applyAlignment="1">
      <alignment horizontal="left" vertical="center" wrapText="1"/>
    </xf>
    <xf numFmtId="166" fontId="8" fillId="0" borderId="4" xfId="0" applyNumberFormat="1" applyFont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left" vertical="center"/>
    </xf>
    <xf numFmtId="164" fontId="8" fillId="0" borderId="4" xfId="0" applyNumberFormat="1" applyFont="1" applyBorder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14" fontId="4" fillId="3" borderId="4" xfId="0" applyNumberFormat="1" applyFont="1" applyFill="1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/>
    </xf>
    <xf numFmtId="0" fontId="8" fillId="0" borderId="6" xfId="0" applyFont="1" applyBorder="1"/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/>
    <xf numFmtId="14" fontId="4" fillId="0" borderId="6" xfId="0" applyNumberFormat="1" applyFont="1" applyBorder="1" applyAlignment="1">
      <alignment horizontal="left" vertical="center" wrapText="1"/>
    </xf>
    <xf numFmtId="164" fontId="8" fillId="0" borderId="6" xfId="0" applyNumberFormat="1" applyFont="1" applyBorder="1"/>
    <xf numFmtId="0" fontId="8" fillId="3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/>
    </xf>
    <xf numFmtId="14" fontId="4" fillId="3" borderId="6" xfId="0" applyNumberFormat="1" applyFont="1" applyFill="1" applyBorder="1" applyAlignment="1">
      <alignment horizontal="left" vertical="center" wrapText="1"/>
    </xf>
    <xf numFmtId="14" fontId="4" fillId="3" borderId="6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14" fontId="4" fillId="0" borderId="6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vertical="center" wrapText="1"/>
    </xf>
    <xf numFmtId="14" fontId="4" fillId="0" borderId="6" xfId="0" applyNumberFormat="1" applyFont="1" applyBorder="1" applyAlignment="1">
      <alignment horizontal="left" vertical="center"/>
    </xf>
    <xf numFmtId="3" fontId="8" fillId="0" borderId="0" xfId="0" applyNumberFormat="1" applyFont="1"/>
    <xf numFmtId="0" fontId="3" fillId="4" borderId="0" xfId="0" applyFont="1" applyFill="1" applyAlignment="1">
      <alignment horizontal="left"/>
    </xf>
    <xf numFmtId="44" fontId="3" fillId="4" borderId="0" xfId="5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64" fontId="3" fillId="4" borderId="0" xfId="0" applyNumberFormat="1" applyFont="1" applyFill="1" applyBorder="1" applyAlignment="1">
      <alignment horizontal="left"/>
    </xf>
  </cellXfs>
  <cellStyles count="7">
    <cellStyle name="Millares" xfId="4" builtinId="3"/>
    <cellStyle name="Moneda" xfId="5" builtinId="4"/>
    <cellStyle name="Moneda 2" xfId="6"/>
    <cellStyle name="Normal" xfId="0" builtinId="0"/>
    <cellStyle name="Normal 2" xfId="1"/>
    <cellStyle name="Normal 4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>
      <selection activeCell="J25" sqref="J25"/>
    </sheetView>
  </sheetViews>
  <sheetFormatPr baseColWidth="10" defaultRowHeight="15" x14ac:dyDescent="0.25"/>
  <cols>
    <col min="1" max="1" width="43.42578125" bestFit="1" customWidth="1"/>
    <col min="2" max="2" width="49.7109375" customWidth="1"/>
    <col min="3" max="3" width="43.140625" customWidth="1"/>
    <col min="4" max="4" width="44.5703125" customWidth="1"/>
    <col min="5" max="5" width="22.85546875" bestFit="1" customWidth="1"/>
    <col min="6" max="6" width="10.42578125" bestFit="1" customWidth="1"/>
    <col min="7" max="7" width="13.28515625" bestFit="1" customWidth="1"/>
  </cols>
  <sheetData>
    <row r="1" spans="1:7" x14ac:dyDescent="0.25">
      <c r="A1" s="1" t="s">
        <v>14</v>
      </c>
      <c r="B1" s="1" t="s">
        <v>15</v>
      </c>
      <c r="C1" s="27" t="s">
        <v>16</v>
      </c>
      <c r="D1" s="27" t="s">
        <v>22</v>
      </c>
      <c r="E1" s="28" t="s">
        <v>18</v>
      </c>
      <c r="F1" s="28" t="s">
        <v>19</v>
      </c>
      <c r="G1" s="29" t="s">
        <v>20</v>
      </c>
    </row>
    <row r="2" spans="1:7" x14ac:dyDescent="0.25">
      <c r="A2" s="3" t="s">
        <v>21</v>
      </c>
      <c r="B2" s="30" t="s">
        <v>52</v>
      </c>
      <c r="C2" s="30" t="s">
        <v>53</v>
      </c>
      <c r="D2" s="30"/>
      <c r="E2" s="31">
        <v>44958</v>
      </c>
      <c r="F2" s="31">
        <v>45291</v>
      </c>
      <c r="G2" s="32">
        <f>14950*1.21</f>
        <v>18089.5</v>
      </c>
    </row>
    <row r="3" spans="1:7" x14ac:dyDescent="0.25">
      <c r="A3" s="3" t="s">
        <v>21</v>
      </c>
      <c r="B3" s="30" t="s">
        <v>52</v>
      </c>
      <c r="C3" s="30" t="s">
        <v>54</v>
      </c>
      <c r="D3" s="30"/>
      <c r="E3" s="31">
        <v>44958</v>
      </c>
      <c r="F3" s="31">
        <v>45291</v>
      </c>
      <c r="G3" s="32">
        <v>12000</v>
      </c>
    </row>
    <row r="4" spans="1:7" x14ac:dyDescent="0.25">
      <c r="A4" s="3" t="s">
        <v>21</v>
      </c>
      <c r="B4" s="30" t="s">
        <v>52</v>
      </c>
      <c r="C4" s="30" t="s">
        <v>55</v>
      </c>
      <c r="D4" s="30"/>
      <c r="E4" s="31">
        <v>44958</v>
      </c>
      <c r="F4" s="31">
        <v>45291</v>
      </c>
      <c r="G4" s="32">
        <v>7000</v>
      </c>
    </row>
    <row r="5" spans="1:7" x14ac:dyDescent="0.25">
      <c r="A5" s="3" t="s">
        <v>21</v>
      </c>
      <c r="B5" s="30" t="s">
        <v>52</v>
      </c>
      <c r="C5" s="30" t="s">
        <v>56</v>
      </c>
      <c r="D5" s="30"/>
      <c r="E5" s="31">
        <v>44958</v>
      </c>
      <c r="F5" s="31">
        <v>45291</v>
      </c>
      <c r="G5" s="32">
        <v>15000</v>
      </c>
    </row>
    <row r="6" spans="1:7" x14ac:dyDescent="0.25">
      <c r="A6" s="3" t="s">
        <v>21</v>
      </c>
      <c r="B6" s="30" t="s">
        <v>52</v>
      </c>
      <c r="C6" s="30" t="s">
        <v>57</v>
      </c>
      <c r="D6" s="30" t="s">
        <v>58</v>
      </c>
      <c r="E6" s="31">
        <v>44958</v>
      </c>
      <c r="F6" s="31">
        <v>45291</v>
      </c>
      <c r="G6" s="32">
        <v>17901.95</v>
      </c>
    </row>
    <row r="7" spans="1:7" x14ac:dyDescent="0.25">
      <c r="A7" s="3" t="s">
        <v>21</v>
      </c>
      <c r="B7" s="30" t="s">
        <v>52</v>
      </c>
      <c r="C7" s="30" t="s">
        <v>4</v>
      </c>
      <c r="D7" s="30"/>
      <c r="E7" s="31">
        <v>44986</v>
      </c>
      <c r="F7" s="31">
        <v>45291</v>
      </c>
      <c r="G7" s="32">
        <v>15999.95</v>
      </c>
    </row>
    <row r="8" spans="1:7" ht="28.5" x14ac:dyDescent="0.25">
      <c r="A8" s="3" t="s">
        <v>21</v>
      </c>
      <c r="B8" s="30" t="s">
        <v>52</v>
      </c>
      <c r="C8" s="30" t="s">
        <v>59</v>
      </c>
      <c r="D8" s="30"/>
      <c r="E8" s="31">
        <v>44958</v>
      </c>
      <c r="F8" s="31">
        <v>45291</v>
      </c>
      <c r="G8" s="32">
        <v>14000</v>
      </c>
    </row>
    <row r="9" spans="1:7" x14ac:dyDescent="0.25">
      <c r="A9" s="3" t="s">
        <v>21</v>
      </c>
      <c r="B9" s="30" t="s">
        <v>52</v>
      </c>
      <c r="C9" s="30" t="s">
        <v>60</v>
      </c>
      <c r="D9" s="30"/>
      <c r="E9" s="31">
        <v>44958</v>
      </c>
      <c r="F9" s="31">
        <v>45291</v>
      </c>
      <c r="G9" s="32">
        <v>11999.21</v>
      </c>
    </row>
    <row r="10" spans="1:7" x14ac:dyDescent="0.25">
      <c r="A10" s="3" t="s">
        <v>21</v>
      </c>
      <c r="B10" s="30" t="s">
        <v>52</v>
      </c>
      <c r="C10" s="30" t="s">
        <v>61</v>
      </c>
      <c r="D10" s="30"/>
      <c r="E10" s="31">
        <v>44958</v>
      </c>
      <c r="F10" s="31">
        <v>45291</v>
      </c>
      <c r="G10" s="32">
        <v>13000</v>
      </c>
    </row>
    <row r="11" spans="1:7" ht="28.5" x14ac:dyDescent="0.25">
      <c r="A11" s="3" t="s">
        <v>21</v>
      </c>
      <c r="B11" s="30" t="s">
        <v>52</v>
      </c>
      <c r="C11" s="30" t="s">
        <v>62</v>
      </c>
      <c r="D11" s="30"/>
      <c r="E11" s="31">
        <v>44958</v>
      </c>
      <c r="F11" s="31">
        <v>45291</v>
      </c>
      <c r="G11" s="32">
        <v>5590.2</v>
      </c>
    </row>
    <row r="12" spans="1:7" x14ac:dyDescent="0.25">
      <c r="A12" s="3" t="s">
        <v>21</v>
      </c>
      <c r="B12" s="30" t="s">
        <v>52</v>
      </c>
      <c r="C12" s="30" t="s">
        <v>63</v>
      </c>
      <c r="D12" s="30"/>
      <c r="E12" s="31">
        <v>44958</v>
      </c>
      <c r="F12" s="31">
        <v>45291</v>
      </c>
      <c r="G12" s="32">
        <v>6000</v>
      </c>
    </row>
    <row r="13" spans="1:7" x14ac:dyDescent="0.25">
      <c r="A13" s="3" t="s">
        <v>21</v>
      </c>
      <c r="B13" s="30" t="s">
        <v>52</v>
      </c>
      <c r="C13" s="30" t="s">
        <v>64</v>
      </c>
      <c r="D13" s="30"/>
      <c r="E13" s="31">
        <v>44958</v>
      </c>
      <c r="F13" s="31">
        <v>45291</v>
      </c>
      <c r="G13" s="32">
        <v>5000</v>
      </c>
    </row>
    <row r="14" spans="1:7" x14ac:dyDescent="0.25">
      <c r="A14" s="3" t="s">
        <v>21</v>
      </c>
      <c r="B14" s="30" t="s">
        <v>52</v>
      </c>
      <c r="C14" s="30" t="s">
        <v>65</v>
      </c>
      <c r="D14" s="30"/>
      <c r="E14" s="31">
        <v>44958</v>
      </c>
      <c r="F14" s="31">
        <v>45291</v>
      </c>
      <c r="G14" s="32">
        <v>14000</v>
      </c>
    </row>
    <row r="15" spans="1:7" x14ac:dyDescent="0.25">
      <c r="A15" s="3" t="s">
        <v>21</v>
      </c>
      <c r="B15" s="30" t="s">
        <v>52</v>
      </c>
      <c r="C15" s="30" t="s">
        <v>12</v>
      </c>
      <c r="D15" s="30"/>
      <c r="E15" s="31">
        <v>44958</v>
      </c>
      <c r="F15" s="31">
        <v>45291</v>
      </c>
      <c r="G15" s="32">
        <v>8000</v>
      </c>
    </row>
    <row r="16" spans="1:7" x14ac:dyDescent="0.25">
      <c r="A16" s="3" t="s">
        <v>21</v>
      </c>
      <c r="B16" s="30" t="s">
        <v>52</v>
      </c>
      <c r="C16" s="30" t="s">
        <v>66</v>
      </c>
      <c r="D16" s="30"/>
      <c r="E16" s="31">
        <v>44958</v>
      </c>
      <c r="F16" s="31">
        <v>45291</v>
      </c>
      <c r="G16" s="32">
        <v>6000</v>
      </c>
    </row>
    <row r="17" spans="1:7" x14ac:dyDescent="0.25">
      <c r="A17" s="3" t="s">
        <v>21</v>
      </c>
      <c r="B17" s="30" t="s">
        <v>52</v>
      </c>
      <c r="C17" s="30" t="s">
        <v>67</v>
      </c>
      <c r="D17" s="30"/>
      <c r="E17" s="31">
        <v>44958</v>
      </c>
      <c r="F17" s="31">
        <v>45291</v>
      </c>
      <c r="G17" s="32">
        <v>5000</v>
      </c>
    </row>
    <row r="18" spans="1:7" x14ac:dyDescent="0.25">
      <c r="A18" s="3" t="s">
        <v>21</v>
      </c>
      <c r="B18" s="30" t="s">
        <v>52</v>
      </c>
      <c r="C18" s="30" t="s">
        <v>68</v>
      </c>
      <c r="D18" s="30"/>
      <c r="E18" s="31">
        <v>44958</v>
      </c>
      <c r="F18" s="31">
        <v>45291</v>
      </c>
      <c r="G18" s="32">
        <v>10000</v>
      </c>
    </row>
    <row r="19" spans="1:7" x14ac:dyDescent="0.25">
      <c r="A19" s="3" t="s">
        <v>21</v>
      </c>
      <c r="B19" s="30" t="s">
        <v>52</v>
      </c>
      <c r="C19" s="30" t="s">
        <v>69</v>
      </c>
      <c r="D19" s="30"/>
      <c r="E19" s="31">
        <v>44958</v>
      </c>
      <c r="F19" s="31">
        <v>45291</v>
      </c>
      <c r="G19" s="32">
        <v>18000</v>
      </c>
    </row>
    <row r="20" spans="1:7" x14ac:dyDescent="0.25">
      <c r="A20" s="3" t="s">
        <v>21</v>
      </c>
      <c r="B20" s="30" t="s">
        <v>52</v>
      </c>
      <c r="C20" s="30" t="s">
        <v>70</v>
      </c>
      <c r="D20" s="30"/>
      <c r="E20" s="31">
        <v>44958</v>
      </c>
      <c r="F20" s="31">
        <v>45077</v>
      </c>
      <c r="G20" s="32">
        <f>3200*1.21</f>
        <v>3872</v>
      </c>
    </row>
    <row r="21" spans="1:7" x14ac:dyDescent="0.25">
      <c r="A21" s="3" t="s">
        <v>21</v>
      </c>
      <c r="B21" s="30" t="s">
        <v>52</v>
      </c>
      <c r="C21" s="30" t="s">
        <v>71</v>
      </c>
      <c r="D21" s="30"/>
      <c r="E21" s="31">
        <v>44958</v>
      </c>
      <c r="F21" s="31">
        <v>45077</v>
      </c>
      <c r="G21" s="32">
        <v>5000</v>
      </c>
    </row>
    <row r="22" spans="1:7" x14ac:dyDescent="0.25">
      <c r="A22" s="3" t="s">
        <v>21</v>
      </c>
      <c r="B22" s="30" t="s">
        <v>52</v>
      </c>
      <c r="C22" s="30" t="s">
        <v>72</v>
      </c>
      <c r="D22" s="30"/>
      <c r="E22" s="31">
        <v>44958</v>
      </c>
      <c r="F22" s="31">
        <v>45138</v>
      </c>
      <c r="G22" s="32">
        <v>7260</v>
      </c>
    </row>
    <row r="23" spans="1:7" ht="28.5" x14ac:dyDescent="0.25">
      <c r="A23" s="3" t="s">
        <v>21</v>
      </c>
      <c r="B23" s="30" t="s">
        <v>52</v>
      </c>
      <c r="C23" s="30" t="s">
        <v>73</v>
      </c>
      <c r="D23" s="30"/>
      <c r="E23" s="31">
        <v>44958</v>
      </c>
      <c r="F23" s="31">
        <v>45016</v>
      </c>
      <c r="G23" s="32">
        <v>17500</v>
      </c>
    </row>
    <row r="24" spans="1:7" ht="42.75" x14ac:dyDescent="0.25">
      <c r="A24" s="3" t="s">
        <v>21</v>
      </c>
      <c r="B24" s="30" t="s">
        <v>52</v>
      </c>
      <c r="C24" s="30" t="s">
        <v>74</v>
      </c>
      <c r="D24" s="30"/>
      <c r="E24" s="31">
        <v>45017</v>
      </c>
      <c r="F24" s="31">
        <v>45077</v>
      </c>
      <c r="G24" s="32">
        <v>17500</v>
      </c>
    </row>
    <row r="25" spans="1:7" x14ac:dyDescent="0.25">
      <c r="A25" s="3" t="s">
        <v>21</v>
      </c>
      <c r="B25" s="30" t="s">
        <v>52</v>
      </c>
      <c r="C25" s="30" t="s">
        <v>75</v>
      </c>
      <c r="D25" s="30"/>
      <c r="E25" s="31">
        <v>44958</v>
      </c>
      <c r="F25" s="31">
        <v>44985</v>
      </c>
      <c r="G25" s="32">
        <v>14000</v>
      </c>
    </row>
    <row r="26" spans="1:7" x14ac:dyDescent="0.25">
      <c r="A26" s="3" t="s">
        <v>21</v>
      </c>
      <c r="B26" s="30" t="s">
        <v>52</v>
      </c>
      <c r="C26" s="30" t="s">
        <v>76</v>
      </c>
      <c r="D26" s="30"/>
      <c r="E26" s="31">
        <v>44986</v>
      </c>
      <c r="F26" s="31">
        <v>45016</v>
      </c>
      <c r="G26" s="32">
        <v>14500</v>
      </c>
    </row>
    <row r="27" spans="1:7" x14ac:dyDescent="0.25">
      <c r="A27" s="3" t="s">
        <v>21</v>
      </c>
      <c r="B27" s="30" t="s">
        <v>52</v>
      </c>
      <c r="C27" s="30" t="s">
        <v>77</v>
      </c>
      <c r="D27" s="30"/>
      <c r="E27" s="31">
        <v>45017</v>
      </c>
      <c r="F27" s="31">
        <v>45046</v>
      </c>
      <c r="G27" s="32">
        <v>14890</v>
      </c>
    </row>
    <row r="28" spans="1:7" x14ac:dyDescent="0.25">
      <c r="A28" s="3" t="s">
        <v>21</v>
      </c>
      <c r="B28" s="30" t="s">
        <v>52</v>
      </c>
      <c r="C28" s="30" t="s">
        <v>78</v>
      </c>
      <c r="D28" s="30"/>
      <c r="E28" s="31">
        <v>45047</v>
      </c>
      <c r="F28" s="31">
        <v>45077</v>
      </c>
      <c r="G28" s="32">
        <v>14000</v>
      </c>
    </row>
    <row r="29" spans="1:7" x14ac:dyDescent="0.25">
      <c r="A29" s="3" t="s">
        <v>21</v>
      </c>
      <c r="B29" s="30" t="s">
        <v>52</v>
      </c>
      <c r="C29" s="30" t="s">
        <v>79</v>
      </c>
      <c r="D29" s="30"/>
      <c r="E29" s="31">
        <v>45078</v>
      </c>
      <c r="F29" s="31">
        <v>45107</v>
      </c>
      <c r="G29" s="32">
        <v>14117</v>
      </c>
    </row>
    <row r="30" spans="1:7" x14ac:dyDescent="0.25">
      <c r="A30" s="3" t="s">
        <v>21</v>
      </c>
      <c r="B30" s="30" t="s">
        <v>52</v>
      </c>
      <c r="C30" s="30" t="s">
        <v>80</v>
      </c>
      <c r="D30" s="30"/>
      <c r="E30" s="31">
        <v>45200</v>
      </c>
      <c r="F30" s="31">
        <v>45230</v>
      </c>
      <c r="G30" s="32">
        <v>14500</v>
      </c>
    </row>
    <row r="31" spans="1:7" x14ac:dyDescent="0.25">
      <c r="A31" s="3" t="s">
        <v>21</v>
      </c>
      <c r="B31" s="30" t="s">
        <v>52</v>
      </c>
      <c r="C31" s="30" t="s">
        <v>81</v>
      </c>
      <c r="D31" s="30"/>
      <c r="E31" s="31">
        <v>45231</v>
      </c>
      <c r="F31" s="31">
        <v>45260</v>
      </c>
      <c r="G31" s="32">
        <v>14000</v>
      </c>
    </row>
    <row r="32" spans="1:7" x14ac:dyDescent="0.25">
      <c r="A32" s="3" t="s">
        <v>21</v>
      </c>
      <c r="B32" s="30" t="s">
        <v>52</v>
      </c>
      <c r="C32" s="30" t="s">
        <v>82</v>
      </c>
      <c r="D32" s="30"/>
      <c r="E32" s="31"/>
      <c r="F32" s="31"/>
      <c r="G32" s="32">
        <v>70000</v>
      </c>
    </row>
    <row r="33" spans="1:7" ht="29.25" thickBot="1" x14ac:dyDescent="0.3">
      <c r="A33" s="6" t="s">
        <v>21</v>
      </c>
      <c r="B33" s="33" t="s">
        <v>52</v>
      </c>
      <c r="C33" s="33" t="s">
        <v>23</v>
      </c>
      <c r="D33" s="33" t="s">
        <v>24</v>
      </c>
      <c r="E33" s="34">
        <v>44958</v>
      </c>
      <c r="F33" s="34">
        <v>45291</v>
      </c>
      <c r="G33" s="35">
        <v>16970.25</v>
      </c>
    </row>
    <row r="34" spans="1:7" x14ac:dyDescent="0.25">
      <c r="A34" s="36" t="s">
        <v>21</v>
      </c>
      <c r="B34" s="37" t="s">
        <v>83</v>
      </c>
      <c r="C34" s="37" t="s">
        <v>84</v>
      </c>
      <c r="D34" s="37"/>
      <c r="E34" s="38">
        <v>44958</v>
      </c>
      <c r="F34" s="38">
        <v>45291</v>
      </c>
      <c r="G34" s="39">
        <v>119940.47</v>
      </c>
    </row>
    <row r="35" spans="1:7" x14ac:dyDescent="0.25">
      <c r="A35" s="5" t="s">
        <v>21</v>
      </c>
      <c r="B35" s="40" t="s">
        <v>83</v>
      </c>
      <c r="C35" s="40" t="s">
        <v>0</v>
      </c>
      <c r="D35" s="40"/>
      <c r="E35" s="41">
        <v>44958</v>
      </c>
      <c r="F35" s="41">
        <v>45291</v>
      </c>
      <c r="G35" s="42">
        <v>69996.460000000006</v>
      </c>
    </row>
    <row r="36" spans="1:7" x14ac:dyDescent="0.25">
      <c r="A36" s="5" t="s">
        <v>21</v>
      </c>
      <c r="B36" s="40" t="s">
        <v>83</v>
      </c>
      <c r="C36" s="40" t="s">
        <v>1</v>
      </c>
      <c r="D36" s="40"/>
      <c r="E36" s="41">
        <v>44958</v>
      </c>
      <c r="F36" s="41">
        <v>45291</v>
      </c>
      <c r="G36" s="42">
        <v>59464.72</v>
      </c>
    </row>
    <row r="37" spans="1:7" x14ac:dyDescent="0.25">
      <c r="A37" s="5" t="s">
        <v>21</v>
      </c>
      <c r="B37" s="40" t="s">
        <v>83</v>
      </c>
      <c r="C37" s="40" t="s">
        <v>25</v>
      </c>
      <c r="D37" s="40"/>
      <c r="E37" s="41">
        <v>44958</v>
      </c>
      <c r="F37" s="41">
        <v>45291</v>
      </c>
      <c r="G37" s="42">
        <v>44096.15</v>
      </c>
    </row>
    <row r="38" spans="1:7" x14ac:dyDescent="0.25">
      <c r="A38" s="5" t="s">
        <v>21</v>
      </c>
      <c r="B38" s="40" t="s">
        <v>83</v>
      </c>
      <c r="C38" s="40" t="s">
        <v>2</v>
      </c>
      <c r="D38" s="40"/>
      <c r="E38" s="41">
        <v>44958</v>
      </c>
      <c r="F38" s="41">
        <v>45291</v>
      </c>
      <c r="G38" s="42">
        <v>10000</v>
      </c>
    </row>
    <row r="39" spans="1:7" x14ac:dyDescent="0.25">
      <c r="A39" s="5" t="s">
        <v>21</v>
      </c>
      <c r="B39" s="40" t="s">
        <v>83</v>
      </c>
      <c r="C39" s="40" t="s">
        <v>85</v>
      </c>
      <c r="D39" s="40"/>
      <c r="E39" s="41">
        <v>44958</v>
      </c>
      <c r="F39" s="41">
        <v>45291</v>
      </c>
      <c r="G39" s="42">
        <v>4000</v>
      </c>
    </row>
    <row r="40" spans="1:7" x14ac:dyDescent="0.25">
      <c r="A40" s="5" t="s">
        <v>21</v>
      </c>
      <c r="B40" s="40" t="s">
        <v>83</v>
      </c>
      <c r="C40" s="40" t="s">
        <v>86</v>
      </c>
      <c r="D40" s="40"/>
      <c r="E40" s="41">
        <v>44958</v>
      </c>
      <c r="F40" s="41">
        <v>45291</v>
      </c>
      <c r="G40" s="42">
        <v>4000</v>
      </c>
    </row>
    <row r="41" spans="1:7" x14ac:dyDescent="0.25">
      <c r="A41" s="5" t="s">
        <v>21</v>
      </c>
      <c r="B41" s="40" t="s">
        <v>83</v>
      </c>
      <c r="C41" s="40" t="s">
        <v>26</v>
      </c>
      <c r="D41" s="40"/>
      <c r="E41" s="41">
        <v>44958</v>
      </c>
      <c r="F41" s="41">
        <v>45291</v>
      </c>
      <c r="G41" s="42">
        <v>13000</v>
      </c>
    </row>
    <row r="42" spans="1:7" x14ac:dyDescent="0.25">
      <c r="A42" s="5" t="s">
        <v>21</v>
      </c>
      <c r="B42" s="40" t="s">
        <v>83</v>
      </c>
      <c r="C42" s="40" t="s">
        <v>87</v>
      </c>
      <c r="D42" s="40"/>
      <c r="E42" s="41">
        <v>44958</v>
      </c>
      <c r="F42" s="41">
        <v>45291</v>
      </c>
      <c r="G42" s="42">
        <v>10000</v>
      </c>
    </row>
    <row r="43" spans="1:7" x14ac:dyDescent="0.25">
      <c r="A43" s="5" t="s">
        <v>21</v>
      </c>
      <c r="B43" s="40" t="s">
        <v>83</v>
      </c>
      <c r="C43" s="40" t="s">
        <v>3</v>
      </c>
      <c r="D43" s="40"/>
      <c r="E43" s="41">
        <v>44958</v>
      </c>
      <c r="F43" s="41">
        <v>45291</v>
      </c>
      <c r="G43" s="42">
        <v>10000</v>
      </c>
    </row>
    <row r="44" spans="1:7" x14ac:dyDescent="0.25">
      <c r="A44" s="5" t="s">
        <v>21</v>
      </c>
      <c r="B44" s="40" t="s">
        <v>83</v>
      </c>
      <c r="C44" s="40" t="s">
        <v>88</v>
      </c>
      <c r="D44" s="40"/>
      <c r="E44" s="41">
        <v>44958</v>
      </c>
      <c r="F44" s="41">
        <v>45291</v>
      </c>
      <c r="G44" s="42">
        <v>6000</v>
      </c>
    </row>
    <row r="45" spans="1:7" ht="29.25" thickBot="1" x14ac:dyDescent="0.3">
      <c r="A45" s="8" t="s">
        <v>21</v>
      </c>
      <c r="B45" s="43" t="s">
        <v>83</v>
      </c>
      <c r="C45" s="43" t="s">
        <v>23</v>
      </c>
      <c r="D45" s="43" t="s">
        <v>89</v>
      </c>
      <c r="E45" s="44"/>
      <c r="F45" s="44"/>
      <c r="G45" s="45">
        <v>16770.599999999999</v>
      </c>
    </row>
    <row r="46" spans="1:7" x14ac:dyDescent="0.25">
      <c r="A46" s="36" t="s">
        <v>21</v>
      </c>
      <c r="B46" s="46" t="s">
        <v>90</v>
      </c>
      <c r="C46" s="46" t="s">
        <v>27</v>
      </c>
      <c r="D46" s="46"/>
      <c r="E46" s="47">
        <v>45011</v>
      </c>
      <c r="F46" s="47">
        <v>45012</v>
      </c>
      <c r="G46" s="48">
        <v>17908</v>
      </c>
    </row>
    <row r="47" spans="1:7" x14ac:dyDescent="0.25">
      <c r="A47" s="3" t="s">
        <v>21</v>
      </c>
      <c r="B47" s="30" t="s">
        <v>90</v>
      </c>
      <c r="C47" s="30" t="s">
        <v>28</v>
      </c>
      <c r="D47" s="30"/>
      <c r="E47" s="31">
        <v>45013</v>
      </c>
      <c r="F47" s="31">
        <v>45013</v>
      </c>
      <c r="G47" s="32">
        <v>6050</v>
      </c>
    </row>
    <row r="48" spans="1:7" ht="15.75" thickBot="1" x14ac:dyDescent="0.3">
      <c r="A48" s="6" t="s">
        <v>21</v>
      </c>
      <c r="B48" s="33" t="s">
        <v>90</v>
      </c>
      <c r="C48" s="33" t="s">
        <v>29</v>
      </c>
      <c r="D48" s="33"/>
      <c r="E48" s="34">
        <v>45013</v>
      </c>
      <c r="F48" s="34">
        <v>45013</v>
      </c>
      <c r="G48" s="35">
        <v>3630</v>
      </c>
    </row>
    <row r="49" spans="1:7" ht="28.5" x14ac:dyDescent="0.25">
      <c r="A49" s="49" t="s">
        <v>21</v>
      </c>
      <c r="B49" s="46" t="s">
        <v>91</v>
      </c>
      <c r="C49" s="46" t="s">
        <v>92</v>
      </c>
      <c r="D49" s="46"/>
      <c r="E49" s="47">
        <v>45007</v>
      </c>
      <c r="F49" s="47">
        <v>45019</v>
      </c>
      <c r="G49" s="48">
        <v>9960.7199999999993</v>
      </c>
    </row>
    <row r="50" spans="1:7" ht="28.5" x14ac:dyDescent="0.25">
      <c r="A50" s="3" t="s">
        <v>21</v>
      </c>
      <c r="B50" s="30" t="s">
        <v>91</v>
      </c>
      <c r="C50" s="30" t="s">
        <v>93</v>
      </c>
      <c r="D50" s="30"/>
      <c r="E50" s="31">
        <v>45007</v>
      </c>
      <c r="F50" s="31">
        <v>45019</v>
      </c>
      <c r="G50" s="32">
        <v>5999.98</v>
      </c>
    </row>
    <row r="51" spans="1:7" ht="28.5" x14ac:dyDescent="0.25">
      <c r="A51" s="3" t="s">
        <v>21</v>
      </c>
      <c r="B51" s="30" t="s">
        <v>91</v>
      </c>
      <c r="C51" s="30" t="s">
        <v>94</v>
      </c>
      <c r="D51" s="30"/>
      <c r="E51" s="31">
        <v>45007</v>
      </c>
      <c r="F51" s="31">
        <v>45019</v>
      </c>
      <c r="G51" s="32">
        <v>3985.73</v>
      </c>
    </row>
    <row r="52" spans="1:7" ht="28.5" x14ac:dyDescent="0.25">
      <c r="A52" s="3" t="s">
        <v>21</v>
      </c>
      <c r="B52" s="30" t="s">
        <v>91</v>
      </c>
      <c r="C52" s="30" t="s">
        <v>2</v>
      </c>
      <c r="D52" s="30"/>
      <c r="E52" s="31">
        <v>45007</v>
      </c>
      <c r="F52" s="31">
        <v>45019</v>
      </c>
      <c r="G52" s="32">
        <v>2000</v>
      </c>
    </row>
    <row r="53" spans="1:7" ht="28.5" x14ac:dyDescent="0.25">
      <c r="A53" s="3" t="s">
        <v>21</v>
      </c>
      <c r="B53" s="30" t="s">
        <v>91</v>
      </c>
      <c r="C53" s="30" t="s">
        <v>26</v>
      </c>
      <c r="D53" s="30"/>
      <c r="E53" s="31">
        <v>45007</v>
      </c>
      <c r="F53" s="31">
        <v>45019</v>
      </c>
      <c r="G53" s="32">
        <v>1000</v>
      </c>
    </row>
    <row r="54" spans="1:7" ht="28.5" x14ac:dyDescent="0.25">
      <c r="A54" s="3" t="s">
        <v>21</v>
      </c>
      <c r="B54" s="30" t="s">
        <v>91</v>
      </c>
      <c r="C54" s="30" t="s">
        <v>95</v>
      </c>
      <c r="D54" s="30"/>
      <c r="E54" s="31">
        <v>45005</v>
      </c>
      <c r="F54" s="31">
        <v>45005</v>
      </c>
      <c r="G54" s="32">
        <f>14975*1.21</f>
        <v>18119.75</v>
      </c>
    </row>
    <row r="55" spans="1:7" ht="28.5" x14ac:dyDescent="0.25">
      <c r="A55" s="3" t="s">
        <v>21</v>
      </c>
      <c r="B55" s="30" t="s">
        <v>91</v>
      </c>
      <c r="C55" s="30" t="s">
        <v>96</v>
      </c>
      <c r="D55" s="30"/>
      <c r="E55" s="31">
        <v>45005</v>
      </c>
      <c r="F55" s="31">
        <v>45046</v>
      </c>
      <c r="G55" s="32">
        <f>14982.5*1.21</f>
        <v>18128.825000000001</v>
      </c>
    </row>
    <row r="56" spans="1:7" ht="28.5" x14ac:dyDescent="0.25">
      <c r="A56" s="3" t="s">
        <v>21</v>
      </c>
      <c r="B56" s="30" t="s">
        <v>91</v>
      </c>
      <c r="C56" s="30" t="s">
        <v>97</v>
      </c>
      <c r="D56" s="30"/>
      <c r="E56" s="31">
        <v>45005</v>
      </c>
      <c r="F56" s="31">
        <v>45005</v>
      </c>
      <c r="G56" s="32">
        <f>14998*1.21</f>
        <v>18147.579999999998</v>
      </c>
    </row>
    <row r="57" spans="1:7" ht="28.5" x14ac:dyDescent="0.25">
      <c r="A57" s="3" t="s">
        <v>21</v>
      </c>
      <c r="B57" s="30" t="s">
        <v>91</v>
      </c>
      <c r="C57" s="30" t="s">
        <v>98</v>
      </c>
      <c r="D57" s="30"/>
      <c r="E57" s="31">
        <v>45005</v>
      </c>
      <c r="F57" s="31">
        <v>45046</v>
      </c>
      <c r="G57" s="32">
        <v>14520</v>
      </c>
    </row>
    <row r="58" spans="1:7" ht="28.5" x14ac:dyDescent="0.25">
      <c r="A58" s="3" t="s">
        <v>21</v>
      </c>
      <c r="B58" s="30" t="s">
        <v>91</v>
      </c>
      <c r="C58" s="30" t="s">
        <v>29</v>
      </c>
      <c r="D58" s="30"/>
      <c r="E58" s="31">
        <v>45005</v>
      </c>
      <c r="F58" s="31">
        <v>45046</v>
      </c>
      <c r="G58" s="32">
        <v>12100</v>
      </c>
    </row>
    <row r="59" spans="1:7" ht="28.5" x14ac:dyDescent="0.25">
      <c r="A59" s="3" t="s">
        <v>21</v>
      </c>
      <c r="B59" s="30" t="s">
        <v>91</v>
      </c>
      <c r="C59" s="30" t="s">
        <v>99</v>
      </c>
      <c r="D59" s="30"/>
      <c r="E59" s="31">
        <v>45005</v>
      </c>
      <c r="F59" s="31">
        <v>45046</v>
      </c>
      <c r="G59" s="32">
        <v>5676.41</v>
      </c>
    </row>
    <row r="60" spans="1:7" ht="28.5" x14ac:dyDescent="0.25">
      <c r="A60" s="3" t="s">
        <v>21</v>
      </c>
      <c r="B60" s="30" t="s">
        <v>91</v>
      </c>
      <c r="C60" s="30" t="s">
        <v>100</v>
      </c>
      <c r="D60" s="30"/>
      <c r="E60" s="31">
        <v>45008</v>
      </c>
      <c r="F60" s="31">
        <v>45031</v>
      </c>
      <c r="G60" s="32">
        <v>5000</v>
      </c>
    </row>
    <row r="61" spans="1:7" ht="42.75" x14ac:dyDescent="0.25">
      <c r="A61" s="3" t="s">
        <v>21</v>
      </c>
      <c r="B61" s="30" t="s">
        <v>91</v>
      </c>
      <c r="C61" s="30" t="s">
        <v>101</v>
      </c>
      <c r="D61" s="30"/>
      <c r="E61" s="31">
        <v>45017</v>
      </c>
      <c r="F61" s="31">
        <v>45031</v>
      </c>
      <c r="G61" s="32">
        <v>15125</v>
      </c>
    </row>
    <row r="62" spans="1:7" ht="28.5" x14ac:dyDescent="0.25">
      <c r="A62" s="3" t="s">
        <v>21</v>
      </c>
      <c r="B62" s="30" t="s">
        <v>91</v>
      </c>
      <c r="C62" s="30" t="s">
        <v>102</v>
      </c>
      <c r="D62" s="30"/>
      <c r="E62" s="31">
        <v>45009</v>
      </c>
      <c r="F62" s="31">
        <v>45009</v>
      </c>
      <c r="G62" s="32">
        <v>851.84</v>
      </c>
    </row>
    <row r="63" spans="1:7" ht="28.5" x14ac:dyDescent="0.25">
      <c r="A63" s="3" t="s">
        <v>21</v>
      </c>
      <c r="B63" s="30" t="s">
        <v>91</v>
      </c>
      <c r="C63" s="30" t="s">
        <v>103</v>
      </c>
      <c r="D63" s="30"/>
      <c r="E63" s="31">
        <v>45012</v>
      </c>
      <c r="F63" s="31">
        <v>45014</v>
      </c>
      <c r="G63" s="32">
        <v>847</v>
      </c>
    </row>
    <row r="64" spans="1:7" ht="28.5" x14ac:dyDescent="0.25">
      <c r="A64" s="3" t="s">
        <v>21</v>
      </c>
      <c r="B64" s="30" t="s">
        <v>91</v>
      </c>
      <c r="C64" s="30" t="s">
        <v>104</v>
      </c>
      <c r="D64" s="30"/>
      <c r="E64" s="31">
        <v>45006</v>
      </c>
      <c r="F64" s="31">
        <v>45031</v>
      </c>
      <c r="G64" s="32">
        <v>500</v>
      </c>
    </row>
    <row r="65" spans="1:7" ht="28.5" x14ac:dyDescent="0.25">
      <c r="A65" s="3" t="s">
        <v>21</v>
      </c>
      <c r="B65" s="30" t="s">
        <v>91</v>
      </c>
      <c r="C65" s="30" t="s">
        <v>105</v>
      </c>
      <c r="D65" s="30"/>
      <c r="E65" s="31">
        <v>45007</v>
      </c>
      <c r="F65" s="31">
        <v>45031</v>
      </c>
      <c r="G65" s="32">
        <v>1058.75</v>
      </c>
    </row>
    <row r="66" spans="1:7" ht="28.5" x14ac:dyDescent="0.25">
      <c r="A66" s="3" t="s">
        <v>21</v>
      </c>
      <c r="B66" s="30" t="s">
        <v>91</v>
      </c>
      <c r="C66" s="30" t="s">
        <v>106</v>
      </c>
      <c r="D66" s="30"/>
      <c r="E66" s="31">
        <v>45007</v>
      </c>
      <c r="F66" s="31">
        <v>45031</v>
      </c>
      <c r="G66" s="32">
        <v>1058.75</v>
      </c>
    </row>
    <row r="67" spans="1:7" ht="28.5" x14ac:dyDescent="0.25">
      <c r="A67" s="3" t="s">
        <v>21</v>
      </c>
      <c r="B67" s="30" t="s">
        <v>91</v>
      </c>
      <c r="C67" s="30" t="s">
        <v>107</v>
      </c>
      <c r="D67" s="30"/>
      <c r="E67" s="31">
        <v>45007</v>
      </c>
      <c r="F67" s="31">
        <v>45031</v>
      </c>
      <c r="G67" s="32">
        <v>847</v>
      </c>
    </row>
    <row r="68" spans="1:7" ht="28.5" x14ac:dyDescent="0.25">
      <c r="A68" s="3" t="s">
        <v>21</v>
      </c>
      <c r="B68" s="30" t="s">
        <v>91</v>
      </c>
      <c r="C68" s="30" t="s">
        <v>108</v>
      </c>
      <c r="D68" s="30"/>
      <c r="E68" s="31">
        <v>45007</v>
      </c>
      <c r="F68" s="31">
        <v>45031</v>
      </c>
      <c r="G68" s="32">
        <v>211.75</v>
      </c>
    </row>
    <row r="69" spans="1:7" ht="28.5" x14ac:dyDescent="0.25">
      <c r="A69" s="3" t="s">
        <v>21</v>
      </c>
      <c r="B69" s="30" t="s">
        <v>91</v>
      </c>
      <c r="C69" s="30" t="s">
        <v>60</v>
      </c>
      <c r="D69" s="30"/>
      <c r="E69" s="31">
        <v>45008</v>
      </c>
      <c r="F69" s="31">
        <v>45046</v>
      </c>
      <c r="G69" s="32">
        <v>4844.24</v>
      </c>
    </row>
    <row r="70" spans="1:7" ht="29.25" thickBot="1" x14ac:dyDescent="0.3">
      <c r="A70" s="6" t="s">
        <v>21</v>
      </c>
      <c r="B70" s="33" t="s">
        <v>91</v>
      </c>
      <c r="C70" s="33" t="s">
        <v>8</v>
      </c>
      <c r="D70" s="33"/>
      <c r="E70" s="34">
        <v>45006</v>
      </c>
      <c r="F70" s="34">
        <v>45019</v>
      </c>
      <c r="G70" s="35">
        <v>1000</v>
      </c>
    </row>
    <row r="71" spans="1:7" x14ac:dyDescent="0.25">
      <c r="A71" s="49" t="s">
        <v>21</v>
      </c>
      <c r="B71" s="50" t="s">
        <v>109</v>
      </c>
      <c r="C71" s="46" t="s">
        <v>110</v>
      </c>
      <c r="D71" s="46"/>
      <c r="E71" s="47">
        <v>44991</v>
      </c>
      <c r="F71" s="47">
        <v>45001</v>
      </c>
      <c r="G71" s="48">
        <v>16000</v>
      </c>
    </row>
    <row r="72" spans="1:7" x14ac:dyDescent="0.25">
      <c r="A72" s="3" t="s">
        <v>21</v>
      </c>
      <c r="B72" s="51" t="s">
        <v>109</v>
      </c>
      <c r="C72" s="30" t="s">
        <v>5</v>
      </c>
      <c r="D72" s="30"/>
      <c r="E72" s="31">
        <v>44991</v>
      </c>
      <c r="F72" s="31">
        <v>45001</v>
      </c>
      <c r="G72" s="32">
        <v>6000</v>
      </c>
    </row>
    <row r="73" spans="1:7" x14ac:dyDescent="0.25">
      <c r="A73" s="3" t="s">
        <v>21</v>
      </c>
      <c r="B73" s="51" t="s">
        <v>109</v>
      </c>
      <c r="C73" s="30" t="s">
        <v>6</v>
      </c>
      <c r="D73" s="30"/>
      <c r="E73" s="31">
        <v>44991</v>
      </c>
      <c r="F73" s="31">
        <v>45001</v>
      </c>
      <c r="G73" s="32">
        <v>3500</v>
      </c>
    </row>
    <row r="74" spans="1:7" x14ac:dyDescent="0.25">
      <c r="A74" s="3" t="s">
        <v>21</v>
      </c>
      <c r="B74" s="51" t="s">
        <v>109</v>
      </c>
      <c r="C74" s="30" t="s">
        <v>7</v>
      </c>
      <c r="D74" s="30"/>
      <c r="E74" s="31">
        <v>44991</v>
      </c>
      <c r="F74" s="31">
        <v>45001</v>
      </c>
      <c r="G74" s="32">
        <v>2500</v>
      </c>
    </row>
    <row r="75" spans="1:7" x14ac:dyDescent="0.25">
      <c r="A75" s="3" t="s">
        <v>21</v>
      </c>
      <c r="B75" s="51" t="s">
        <v>109</v>
      </c>
      <c r="C75" s="30" t="s">
        <v>84</v>
      </c>
      <c r="D75" s="30"/>
      <c r="E75" s="31">
        <v>44991</v>
      </c>
      <c r="F75" s="31">
        <v>45001</v>
      </c>
      <c r="G75" s="32">
        <v>9992.66</v>
      </c>
    </row>
    <row r="76" spans="1:7" x14ac:dyDescent="0.25">
      <c r="A76" s="3" t="s">
        <v>21</v>
      </c>
      <c r="B76" s="51" t="s">
        <v>109</v>
      </c>
      <c r="C76" s="30" t="s">
        <v>9</v>
      </c>
      <c r="D76" s="30"/>
      <c r="E76" s="31">
        <v>44991</v>
      </c>
      <c r="F76" s="31">
        <v>45001</v>
      </c>
      <c r="G76" s="32">
        <v>4788.9399999999996</v>
      </c>
    </row>
    <row r="77" spans="1:7" x14ac:dyDescent="0.25">
      <c r="A77" s="3" t="s">
        <v>21</v>
      </c>
      <c r="B77" s="51" t="s">
        <v>109</v>
      </c>
      <c r="C77" s="30" t="s">
        <v>0</v>
      </c>
      <c r="D77" s="30"/>
      <c r="E77" s="31">
        <v>44991</v>
      </c>
      <c r="F77" s="31">
        <v>45001</v>
      </c>
      <c r="G77" s="32">
        <v>8999.93</v>
      </c>
    </row>
    <row r="78" spans="1:7" x14ac:dyDescent="0.25">
      <c r="A78" s="3" t="s">
        <v>21</v>
      </c>
      <c r="B78" s="51" t="s">
        <v>109</v>
      </c>
      <c r="C78" s="30" t="s">
        <v>1</v>
      </c>
      <c r="D78" s="30"/>
      <c r="E78" s="31">
        <v>44991</v>
      </c>
      <c r="F78" s="31">
        <v>45001</v>
      </c>
      <c r="G78" s="32">
        <v>4922.78</v>
      </c>
    </row>
    <row r="79" spans="1:7" x14ac:dyDescent="0.25">
      <c r="A79" s="3" t="s">
        <v>21</v>
      </c>
      <c r="B79" s="51" t="s">
        <v>109</v>
      </c>
      <c r="C79" s="30" t="s">
        <v>25</v>
      </c>
      <c r="D79" s="30"/>
      <c r="E79" s="31">
        <v>44991</v>
      </c>
      <c r="F79" s="31">
        <v>45001</v>
      </c>
      <c r="G79" s="32">
        <v>3493.88</v>
      </c>
    </row>
    <row r="80" spans="1:7" x14ac:dyDescent="0.25">
      <c r="A80" s="3" t="s">
        <v>21</v>
      </c>
      <c r="B80" s="51" t="s">
        <v>109</v>
      </c>
      <c r="C80" s="30" t="s">
        <v>2</v>
      </c>
      <c r="D80" s="30"/>
      <c r="E80" s="31">
        <v>44991</v>
      </c>
      <c r="F80" s="31">
        <v>45001</v>
      </c>
      <c r="G80" s="32">
        <v>1000</v>
      </c>
    </row>
    <row r="81" spans="1:7" x14ac:dyDescent="0.25">
      <c r="A81" s="3" t="s">
        <v>21</v>
      </c>
      <c r="B81" s="51" t="s">
        <v>109</v>
      </c>
      <c r="C81" s="30" t="s">
        <v>26</v>
      </c>
      <c r="D81" s="30"/>
      <c r="E81" s="31">
        <v>44991</v>
      </c>
      <c r="F81" s="31">
        <v>45001</v>
      </c>
      <c r="G81" s="32">
        <v>800</v>
      </c>
    </row>
    <row r="82" spans="1:7" x14ac:dyDescent="0.25">
      <c r="A82" s="3" t="s">
        <v>21</v>
      </c>
      <c r="B82" s="51" t="s">
        <v>109</v>
      </c>
      <c r="C82" s="30" t="s">
        <v>87</v>
      </c>
      <c r="D82" s="30"/>
      <c r="E82" s="31">
        <v>44991</v>
      </c>
      <c r="F82" s="31">
        <v>45001</v>
      </c>
      <c r="G82" s="32">
        <v>1000</v>
      </c>
    </row>
    <row r="83" spans="1:7" x14ac:dyDescent="0.25">
      <c r="A83" s="3" t="s">
        <v>21</v>
      </c>
      <c r="B83" s="51" t="s">
        <v>109</v>
      </c>
      <c r="C83" s="30" t="s">
        <v>30</v>
      </c>
      <c r="D83" s="30"/>
      <c r="E83" s="31">
        <v>44991</v>
      </c>
      <c r="F83" s="31">
        <v>45001</v>
      </c>
      <c r="G83" s="32">
        <v>1000</v>
      </c>
    </row>
    <row r="84" spans="1:7" x14ac:dyDescent="0.25">
      <c r="A84" s="3" t="s">
        <v>21</v>
      </c>
      <c r="B84" s="51" t="s">
        <v>109</v>
      </c>
      <c r="C84" s="30" t="s">
        <v>111</v>
      </c>
      <c r="D84" s="30"/>
      <c r="E84" s="31">
        <v>44991</v>
      </c>
      <c r="F84" s="31">
        <v>45001</v>
      </c>
      <c r="G84" s="32">
        <v>500</v>
      </c>
    </row>
    <row r="85" spans="1:7" x14ac:dyDescent="0.25">
      <c r="A85" s="3" t="s">
        <v>21</v>
      </c>
      <c r="B85" s="51" t="s">
        <v>109</v>
      </c>
      <c r="C85" s="30" t="s">
        <v>66</v>
      </c>
      <c r="D85" s="30"/>
      <c r="E85" s="31">
        <v>44991</v>
      </c>
      <c r="F85" s="31">
        <v>45001</v>
      </c>
      <c r="G85" s="32">
        <v>500</v>
      </c>
    </row>
    <row r="86" spans="1:7" x14ac:dyDescent="0.25">
      <c r="A86" s="3" t="s">
        <v>21</v>
      </c>
      <c r="B86" s="51" t="s">
        <v>109</v>
      </c>
      <c r="C86" s="30" t="s">
        <v>12</v>
      </c>
      <c r="D86" s="30"/>
      <c r="E86" s="31">
        <v>44991</v>
      </c>
      <c r="F86" s="31">
        <v>45001</v>
      </c>
      <c r="G86" s="32">
        <v>500</v>
      </c>
    </row>
    <row r="87" spans="1:7" ht="15.75" thickBot="1" x14ac:dyDescent="0.3">
      <c r="A87" s="6" t="s">
        <v>21</v>
      </c>
      <c r="B87" s="52" t="s">
        <v>109</v>
      </c>
      <c r="C87" s="33" t="s">
        <v>112</v>
      </c>
      <c r="D87" s="33" t="s">
        <v>113</v>
      </c>
      <c r="E87" s="34"/>
      <c r="F87" s="34"/>
      <c r="G87" s="35">
        <f>450*1.21</f>
        <v>544.5</v>
      </c>
    </row>
    <row r="88" spans="1:7" ht="43.5" thickBot="1" x14ac:dyDescent="0.3">
      <c r="A88" s="53" t="s">
        <v>21</v>
      </c>
      <c r="B88" s="54" t="s">
        <v>114</v>
      </c>
      <c r="C88" s="54" t="s">
        <v>115</v>
      </c>
      <c r="D88" s="54"/>
      <c r="E88" s="55">
        <v>45012</v>
      </c>
      <c r="F88" s="55">
        <v>45019</v>
      </c>
      <c r="G88" s="56">
        <f>4659+4659+6655</f>
        <v>15973</v>
      </c>
    </row>
    <row r="89" spans="1:7" x14ac:dyDescent="0.25">
      <c r="A89" s="49" t="s">
        <v>21</v>
      </c>
      <c r="B89" s="46" t="s">
        <v>116</v>
      </c>
      <c r="C89" s="46" t="s">
        <v>117</v>
      </c>
      <c r="D89" s="46"/>
      <c r="E89" s="47">
        <v>45012</v>
      </c>
      <c r="F89" s="47">
        <v>45019</v>
      </c>
      <c r="G89" s="48">
        <f>3388+9075</f>
        <v>12463</v>
      </c>
    </row>
    <row r="90" spans="1:7" ht="15.75" thickBot="1" x14ac:dyDescent="0.3">
      <c r="A90" s="6" t="s">
        <v>21</v>
      </c>
      <c r="B90" s="33" t="s">
        <v>116</v>
      </c>
      <c r="C90" s="33" t="s">
        <v>118</v>
      </c>
      <c r="D90" s="33" t="s">
        <v>119</v>
      </c>
      <c r="E90" s="34"/>
      <c r="F90" s="34"/>
      <c r="G90" s="35">
        <v>1633.5</v>
      </c>
    </row>
    <row r="91" spans="1:7" x14ac:dyDescent="0.25">
      <c r="A91" s="49" t="s">
        <v>21</v>
      </c>
      <c r="B91" s="46" t="s">
        <v>120</v>
      </c>
      <c r="C91" s="46" t="s">
        <v>92</v>
      </c>
      <c r="D91" s="46"/>
      <c r="E91" s="47">
        <v>44986</v>
      </c>
      <c r="F91" s="47">
        <v>45016</v>
      </c>
      <c r="G91" s="48">
        <v>17989.080000000002</v>
      </c>
    </row>
    <row r="92" spans="1:7" x14ac:dyDescent="0.25">
      <c r="A92" s="3" t="s">
        <v>21</v>
      </c>
      <c r="B92" s="30" t="s">
        <v>120</v>
      </c>
      <c r="C92" s="30" t="s">
        <v>121</v>
      </c>
      <c r="D92" s="30"/>
      <c r="E92" s="31">
        <v>44986</v>
      </c>
      <c r="F92" s="31">
        <v>45016</v>
      </c>
      <c r="G92" s="32">
        <v>5996.76</v>
      </c>
    </row>
    <row r="93" spans="1:7" x14ac:dyDescent="0.25">
      <c r="A93" s="3" t="s">
        <v>21</v>
      </c>
      <c r="B93" s="30" t="s">
        <v>120</v>
      </c>
      <c r="C93" s="30" t="s">
        <v>93</v>
      </c>
      <c r="D93" s="30"/>
      <c r="E93" s="31">
        <v>44987</v>
      </c>
      <c r="F93" s="31">
        <v>45016</v>
      </c>
      <c r="G93" s="32">
        <v>14999.78</v>
      </c>
    </row>
    <row r="94" spans="1:7" x14ac:dyDescent="0.25">
      <c r="A94" s="3" t="s">
        <v>21</v>
      </c>
      <c r="B94" s="30" t="s">
        <v>120</v>
      </c>
      <c r="C94" s="30" t="s">
        <v>94</v>
      </c>
      <c r="D94" s="30"/>
      <c r="E94" s="31">
        <v>44991</v>
      </c>
      <c r="F94" s="31">
        <v>45016</v>
      </c>
      <c r="G94" s="32">
        <v>11943.47</v>
      </c>
    </row>
    <row r="95" spans="1:7" x14ac:dyDescent="0.25">
      <c r="A95" s="3" t="s">
        <v>21</v>
      </c>
      <c r="B95" s="30" t="s">
        <v>120</v>
      </c>
      <c r="C95" s="30" t="s">
        <v>2</v>
      </c>
      <c r="D95" s="30"/>
      <c r="E95" s="31">
        <v>44986</v>
      </c>
      <c r="F95" s="31">
        <v>45016</v>
      </c>
      <c r="G95" s="32">
        <v>3000</v>
      </c>
    </row>
    <row r="96" spans="1:7" x14ac:dyDescent="0.25">
      <c r="A96" s="3" t="s">
        <v>21</v>
      </c>
      <c r="B96" s="30" t="s">
        <v>120</v>
      </c>
      <c r="C96" s="30" t="s">
        <v>26</v>
      </c>
      <c r="D96" s="30"/>
      <c r="E96" s="31">
        <v>44986</v>
      </c>
      <c r="F96" s="31">
        <v>45016</v>
      </c>
      <c r="G96" s="32">
        <v>1000</v>
      </c>
    </row>
    <row r="97" spans="1:7" x14ac:dyDescent="0.25">
      <c r="A97" s="3" t="s">
        <v>21</v>
      </c>
      <c r="B97" s="30" t="s">
        <v>120</v>
      </c>
      <c r="C97" s="30" t="s">
        <v>95</v>
      </c>
      <c r="D97" s="30"/>
      <c r="E97" s="31">
        <v>44986</v>
      </c>
      <c r="F97" s="31">
        <v>45016</v>
      </c>
      <c r="G97" s="32">
        <v>18147.580000000002</v>
      </c>
    </row>
    <row r="98" spans="1:7" x14ac:dyDescent="0.25">
      <c r="A98" s="3" t="s">
        <v>21</v>
      </c>
      <c r="B98" s="30" t="s">
        <v>120</v>
      </c>
      <c r="C98" s="30" t="s">
        <v>96</v>
      </c>
      <c r="D98" s="30"/>
      <c r="E98" s="31">
        <v>44986</v>
      </c>
      <c r="F98" s="31">
        <v>45016</v>
      </c>
      <c r="G98" s="32">
        <v>15185.14</v>
      </c>
    </row>
    <row r="99" spans="1:7" x14ac:dyDescent="0.25">
      <c r="A99" s="3" t="s">
        <v>21</v>
      </c>
      <c r="B99" s="30" t="s">
        <v>120</v>
      </c>
      <c r="C99" s="30" t="s">
        <v>28</v>
      </c>
      <c r="D99" s="30"/>
      <c r="E99" s="31">
        <v>44985</v>
      </c>
      <c r="F99" s="31">
        <v>45016</v>
      </c>
      <c r="G99" s="32">
        <v>16000</v>
      </c>
    </row>
    <row r="100" spans="1:7" x14ac:dyDescent="0.25">
      <c r="A100" s="3" t="s">
        <v>21</v>
      </c>
      <c r="B100" s="30" t="s">
        <v>120</v>
      </c>
      <c r="C100" s="30" t="s">
        <v>29</v>
      </c>
      <c r="D100" s="30"/>
      <c r="E100" s="31">
        <v>44986</v>
      </c>
      <c r="F100" s="31">
        <v>45016</v>
      </c>
      <c r="G100" s="32">
        <v>13395.91</v>
      </c>
    </row>
    <row r="101" spans="1:7" x14ac:dyDescent="0.25">
      <c r="A101" s="3" t="s">
        <v>21</v>
      </c>
      <c r="B101" s="30" t="s">
        <v>120</v>
      </c>
      <c r="C101" s="30" t="s">
        <v>99</v>
      </c>
      <c r="D101" s="30"/>
      <c r="E101" s="31">
        <v>44986</v>
      </c>
      <c r="F101" s="31">
        <v>45016</v>
      </c>
      <c r="G101" s="32">
        <v>6000</v>
      </c>
    </row>
    <row r="102" spans="1:7" x14ac:dyDescent="0.25">
      <c r="A102" s="3" t="s">
        <v>21</v>
      </c>
      <c r="B102" s="30" t="s">
        <v>120</v>
      </c>
      <c r="C102" s="30" t="s">
        <v>100</v>
      </c>
      <c r="D102" s="30"/>
      <c r="E102" s="31">
        <v>44994</v>
      </c>
      <c r="F102" s="31">
        <v>45016</v>
      </c>
      <c r="G102" s="32">
        <v>5000</v>
      </c>
    </row>
    <row r="103" spans="1:7" x14ac:dyDescent="0.25">
      <c r="A103" s="3" t="s">
        <v>21</v>
      </c>
      <c r="B103" s="30" t="s">
        <v>120</v>
      </c>
      <c r="C103" s="30" t="s">
        <v>8</v>
      </c>
      <c r="D103" s="30"/>
      <c r="E103" s="31">
        <v>45000</v>
      </c>
      <c r="F103" s="31">
        <v>45016</v>
      </c>
      <c r="G103" s="32">
        <v>2000</v>
      </c>
    </row>
    <row r="104" spans="1:7" ht="15.75" thickBot="1" x14ac:dyDescent="0.3">
      <c r="A104" s="6" t="s">
        <v>21</v>
      </c>
      <c r="B104" s="33" t="s">
        <v>120</v>
      </c>
      <c r="C104" s="33" t="s">
        <v>13</v>
      </c>
      <c r="D104" s="33" t="s">
        <v>122</v>
      </c>
      <c r="E104" s="34">
        <v>44986</v>
      </c>
      <c r="F104" s="34">
        <v>45058</v>
      </c>
      <c r="G104" s="35">
        <f>5350*1.21</f>
        <v>6473.5</v>
      </c>
    </row>
    <row r="105" spans="1:7" x14ac:dyDescent="0.25">
      <c r="A105" s="49" t="s">
        <v>21</v>
      </c>
      <c r="B105" s="46" t="s">
        <v>123</v>
      </c>
      <c r="C105" s="46" t="s">
        <v>10</v>
      </c>
      <c r="D105" s="46"/>
      <c r="E105" s="47">
        <v>44951</v>
      </c>
      <c r="F105" s="47">
        <v>44954</v>
      </c>
      <c r="G105" s="48">
        <v>7300</v>
      </c>
    </row>
    <row r="106" spans="1:7" x14ac:dyDescent="0.25">
      <c r="A106" s="3" t="s">
        <v>21</v>
      </c>
      <c r="B106" s="30" t="s">
        <v>123</v>
      </c>
      <c r="C106" s="30" t="s">
        <v>124</v>
      </c>
      <c r="D106" s="30"/>
      <c r="E106" s="31">
        <v>44951</v>
      </c>
      <c r="F106" s="31">
        <v>44951</v>
      </c>
      <c r="G106" s="32">
        <v>4000</v>
      </c>
    </row>
    <row r="107" spans="1:7" x14ac:dyDescent="0.25">
      <c r="A107" s="3" t="s">
        <v>21</v>
      </c>
      <c r="B107" s="30" t="s">
        <v>123</v>
      </c>
      <c r="C107" s="30" t="s">
        <v>125</v>
      </c>
      <c r="D107" s="30"/>
      <c r="E107" s="31">
        <v>44946</v>
      </c>
      <c r="F107" s="31">
        <v>44955</v>
      </c>
      <c r="G107" s="32">
        <v>16940.3</v>
      </c>
    </row>
    <row r="108" spans="1:7" ht="29.25" thickBot="1" x14ac:dyDescent="0.3">
      <c r="A108" s="6" t="s">
        <v>21</v>
      </c>
      <c r="B108" s="33" t="s">
        <v>123</v>
      </c>
      <c r="C108" s="33" t="s">
        <v>126</v>
      </c>
      <c r="D108" s="33"/>
      <c r="E108" s="34">
        <v>44951</v>
      </c>
      <c r="F108" s="34">
        <v>44959</v>
      </c>
      <c r="G108" s="35">
        <v>14000</v>
      </c>
    </row>
    <row r="109" spans="1:7" ht="15.75" thickBot="1" x14ac:dyDescent="0.3">
      <c r="A109" s="57" t="s">
        <v>21</v>
      </c>
      <c r="B109" s="54" t="s">
        <v>127</v>
      </c>
      <c r="C109" s="54" t="s">
        <v>31</v>
      </c>
      <c r="D109" s="54"/>
      <c r="E109" s="55">
        <v>44972</v>
      </c>
      <c r="F109" s="55">
        <v>45046</v>
      </c>
      <c r="G109" s="56">
        <f>14900*1.21</f>
        <v>18029</v>
      </c>
    </row>
    <row r="110" spans="1:7" x14ac:dyDescent="0.25">
      <c r="A110" s="49" t="s">
        <v>21</v>
      </c>
      <c r="B110" s="46" t="s">
        <v>128</v>
      </c>
      <c r="C110" s="46" t="s">
        <v>32</v>
      </c>
      <c r="D110" s="46"/>
      <c r="E110" s="47">
        <v>44972</v>
      </c>
      <c r="F110" s="47">
        <v>45046</v>
      </c>
      <c r="G110" s="48">
        <v>16750</v>
      </c>
    </row>
    <row r="111" spans="1:7" ht="15.75" thickBot="1" x14ac:dyDescent="0.3">
      <c r="A111" s="6" t="s">
        <v>21</v>
      </c>
      <c r="B111" s="33" t="s">
        <v>128</v>
      </c>
      <c r="C111" s="33" t="s">
        <v>129</v>
      </c>
      <c r="D111" s="58"/>
      <c r="E111" s="34">
        <v>44962</v>
      </c>
      <c r="F111" s="34">
        <v>45291</v>
      </c>
      <c r="G111" s="35">
        <v>17998.75</v>
      </c>
    </row>
    <row r="112" spans="1:7" x14ac:dyDescent="0.25">
      <c r="A112" s="49" t="s">
        <v>21</v>
      </c>
      <c r="B112" s="46" t="s">
        <v>130</v>
      </c>
      <c r="C112" s="46" t="s">
        <v>92</v>
      </c>
      <c r="D112" s="46"/>
      <c r="E112" s="47">
        <v>45014</v>
      </c>
      <c r="F112" s="47">
        <v>45040</v>
      </c>
      <c r="G112" s="48">
        <v>11993.52</v>
      </c>
    </row>
    <row r="113" spans="1:7" x14ac:dyDescent="0.25">
      <c r="A113" s="3" t="s">
        <v>21</v>
      </c>
      <c r="B113" s="30" t="s">
        <v>130</v>
      </c>
      <c r="C113" s="30" t="s">
        <v>93</v>
      </c>
      <c r="D113" s="30"/>
      <c r="E113" s="31">
        <v>45014</v>
      </c>
      <c r="F113" s="31">
        <v>45040</v>
      </c>
      <c r="G113" s="32">
        <v>6999.92</v>
      </c>
    </row>
    <row r="114" spans="1:7" x14ac:dyDescent="0.25">
      <c r="A114" s="3" t="s">
        <v>21</v>
      </c>
      <c r="B114" s="30" t="s">
        <v>130</v>
      </c>
      <c r="C114" s="30" t="s">
        <v>94</v>
      </c>
      <c r="D114" s="30"/>
      <c r="E114" s="31">
        <v>45014</v>
      </c>
      <c r="F114" s="31">
        <v>45040</v>
      </c>
      <c r="G114" s="32">
        <v>4976.7</v>
      </c>
    </row>
    <row r="115" spans="1:7" x14ac:dyDescent="0.25">
      <c r="A115" s="3" t="s">
        <v>21</v>
      </c>
      <c r="B115" s="30" t="s">
        <v>130</v>
      </c>
      <c r="C115" s="30" t="s">
        <v>2</v>
      </c>
      <c r="D115" s="30"/>
      <c r="E115" s="31">
        <v>45014</v>
      </c>
      <c r="F115" s="31">
        <v>45040</v>
      </c>
      <c r="G115" s="32">
        <v>1000</v>
      </c>
    </row>
    <row r="116" spans="1:7" x14ac:dyDescent="0.25">
      <c r="A116" s="3" t="s">
        <v>21</v>
      </c>
      <c r="B116" s="30" t="s">
        <v>130</v>
      </c>
      <c r="C116" s="30" t="s">
        <v>26</v>
      </c>
      <c r="D116" s="30"/>
      <c r="E116" s="31">
        <v>45014</v>
      </c>
      <c r="F116" s="31">
        <v>45040</v>
      </c>
      <c r="G116" s="32">
        <v>500</v>
      </c>
    </row>
    <row r="117" spans="1:7" x14ac:dyDescent="0.25">
      <c r="A117" s="3" t="s">
        <v>21</v>
      </c>
      <c r="B117" s="30" t="s">
        <v>130</v>
      </c>
      <c r="C117" s="30" t="s">
        <v>27</v>
      </c>
      <c r="D117" s="30"/>
      <c r="E117" s="31">
        <v>45014</v>
      </c>
      <c r="F117" s="31">
        <v>45040</v>
      </c>
      <c r="G117" s="32">
        <v>18000</v>
      </c>
    </row>
    <row r="118" spans="1:7" x14ac:dyDescent="0.25">
      <c r="A118" s="3" t="s">
        <v>21</v>
      </c>
      <c r="B118" s="30" t="s">
        <v>130</v>
      </c>
      <c r="C118" s="30" t="s">
        <v>28</v>
      </c>
      <c r="D118" s="30"/>
      <c r="E118" s="31">
        <v>45014</v>
      </c>
      <c r="F118" s="31">
        <v>45040</v>
      </c>
      <c r="G118" s="32">
        <v>6500</v>
      </c>
    </row>
    <row r="119" spans="1:7" x14ac:dyDescent="0.25">
      <c r="A119" s="3" t="s">
        <v>21</v>
      </c>
      <c r="B119" s="30" t="s">
        <v>130</v>
      </c>
      <c r="C119" s="30" t="s">
        <v>29</v>
      </c>
      <c r="D119" s="30"/>
      <c r="E119" s="31">
        <v>37709</v>
      </c>
      <c r="F119" s="31">
        <v>45040</v>
      </c>
      <c r="G119" s="32">
        <v>3500</v>
      </c>
    </row>
    <row r="120" spans="1:7" x14ac:dyDescent="0.25">
      <c r="A120" s="3" t="s">
        <v>21</v>
      </c>
      <c r="B120" s="30" t="s">
        <v>130</v>
      </c>
      <c r="C120" s="30" t="s">
        <v>99</v>
      </c>
      <c r="D120" s="30"/>
      <c r="E120" s="31">
        <v>45014</v>
      </c>
      <c r="F120" s="31">
        <v>45040</v>
      </c>
      <c r="G120" s="32">
        <v>2500</v>
      </c>
    </row>
    <row r="121" spans="1:7" x14ac:dyDescent="0.25">
      <c r="A121" s="3" t="s">
        <v>21</v>
      </c>
      <c r="B121" s="30" t="s">
        <v>130</v>
      </c>
      <c r="C121" s="30" t="s">
        <v>56</v>
      </c>
      <c r="D121" s="30"/>
      <c r="E121" s="31">
        <v>45014</v>
      </c>
      <c r="F121" s="31">
        <v>45040</v>
      </c>
      <c r="G121" s="32">
        <v>1000</v>
      </c>
    </row>
    <row r="122" spans="1:7" x14ac:dyDescent="0.25">
      <c r="A122" s="3" t="s">
        <v>21</v>
      </c>
      <c r="B122" s="30" t="s">
        <v>130</v>
      </c>
      <c r="C122" s="30" t="s">
        <v>104</v>
      </c>
      <c r="D122" s="30"/>
      <c r="E122" s="31">
        <v>45014</v>
      </c>
      <c r="F122" s="31">
        <v>45040</v>
      </c>
      <c r="G122" s="32">
        <v>500</v>
      </c>
    </row>
    <row r="123" spans="1:7" x14ac:dyDescent="0.25">
      <c r="A123" s="3" t="s">
        <v>21</v>
      </c>
      <c r="B123" s="30" t="s">
        <v>130</v>
      </c>
      <c r="C123" s="30" t="s">
        <v>63</v>
      </c>
      <c r="D123" s="30"/>
      <c r="E123" s="31">
        <v>45014</v>
      </c>
      <c r="F123" s="31">
        <v>45040</v>
      </c>
      <c r="G123" s="32">
        <v>500</v>
      </c>
    </row>
    <row r="124" spans="1:7" x14ac:dyDescent="0.25">
      <c r="A124" s="3" t="s">
        <v>21</v>
      </c>
      <c r="B124" s="30" t="s">
        <v>130</v>
      </c>
      <c r="C124" s="30" t="s">
        <v>12</v>
      </c>
      <c r="D124" s="30"/>
      <c r="E124" s="31">
        <v>45014</v>
      </c>
      <c r="F124" s="31">
        <v>45040</v>
      </c>
      <c r="G124" s="32">
        <v>500</v>
      </c>
    </row>
    <row r="125" spans="1:7" x14ac:dyDescent="0.25">
      <c r="A125" s="3" t="s">
        <v>21</v>
      </c>
      <c r="B125" s="30" t="s">
        <v>130</v>
      </c>
      <c r="C125" s="30" t="s">
        <v>60</v>
      </c>
      <c r="D125" s="30"/>
      <c r="E125" s="31">
        <v>45014</v>
      </c>
      <c r="F125" s="31">
        <v>45040</v>
      </c>
      <c r="G125" s="32">
        <v>1000</v>
      </c>
    </row>
    <row r="126" spans="1:7" ht="15.75" thickBot="1" x14ac:dyDescent="0.3">
      <c r="A126" s="6" t="s">
        <v>21</v>
      </c>
      <c r="B126" s="33" t="s">
        <v>130</v>
      </c>
      <c r="C126" s="33" t="s">
        <v>13</v>
      </c>
      <c r="D126" s="33" t="s">
        <v>131</v>
      </c>
      <c r="E126" s="34"/>
      <c r="F126" s="34"/>
      <c r="G126" s="35">
        <v>7211.6</v>
      </c>
    </row>
    <row r="127" spans="1:7" ht="15.75" thickBot="1" x14ac:dyDescent="0.3">
      <c r="A127" s="53" t="s">
        <v>132</v>
      </c>
      <c r="B127" s="54" t="s">
        <v>133</v>
      </c>
      <c r="C127" s="54" t="s">
        <v>134</v>
      </c>
      <c r="D127" s="54"/>
      <c r="E127" s="59">
        <v>44957</v>
      </c>
      <c r="F127" s="59">
        <v>44957</v>
      </c>
      <c r="G127" s="56">
        <v>272.73</v>
      </c>
    </row>
    <row r="128" spans="1:7" x14ac:dyDescent="0.25">
      <c r="A128" s="49" t="s">
        <v>21</v>
      </c>
      <c r="B128" s="46" t="s">
        <v>135</v>
      </c>
      <c r="C128" s="37" t="s">
        <v>136</v>
      </c>
      <c r="D128" s="46"/>
      <c r="E128" s="60">
        <v>44986</v>
      </c>
      <c r="F128" s="60">
        <v>44986</v>
      </c>
      <c r="G128" s="48">
        <v>1708.42</v>
      </c>
    </row>
    <row r="129" spans="1:7" x14ac:dyDescent="0.25">
      <c r="A129" s="3" t="s">
        <v>21</v>
      </c>
      <c r="B129" s="30" t="s">
        <v>135</v>
      </c>
      <c r="C129" s="40" t="s">
        <v>13</v>
      </c>
      <c r="D129" s="30"/>
      <c r="E129" s="61">
        <v>44986</v>
      </c>
      <c r="F129" s="61">
        <v>44986</v>
      </c>
      <c r="G129" s="32">
        <v>40.85</v>
      </c>
    </row>
    <row r="130" spans="1:7" ht="15.75" thickBot="1" x14ac:dyDescent="0.3">
      <c r="A130" s="6" t="s">
        <v>21</v>
      </c>
      <c r="B130" s="33" t="s">
        <v>135</v>
      </c>
      <c r="C130" s="33" t="s">
        <v>9</v>
      </c>
      <c r="D130" s="33"/>
      <c r="E130" s="62">
        <v>44986</v>
      </c>
      <c r="F130" s="62">
        <v>44986</v>
      </c>
      <c r="G130" s="35">
        <v>149.69999999999999</v>
      </c>
    </row>
    <row r="131" spans="1:7" ht="15.75" thickBot="1" x14ac:dyDescent="0.3">
      <c r="A131" s="53" t="s">
        <v>21</v>
      </c>
      <c r="B131" s="54" t="s">
        <v>137</v>
      </c>
      <c r="C131" s="54" t="s">
        <v>84</v>
      </c>
      <c r="D131" s="54"/>
      <c r="E131" s="59">
        <v>44958</v>
      </c>
      <c r="F131" s="59">
        <v>45078</v>
      </c>
      <c r="G131" s="56">
        <v>3000</v>
      </c>
    </row>
    <row r="132" spans="1:7" x14ac:dyDescent="0.25">
      <c r="A132" s="49" t="s">
        <v>21</v>
      </c>
      <c r="B132" s="46" t="s">
        <v>138</v>
      </c>
      <c r="C132" s="46" t="s">
        <v>0</v>
      </c>
      <c r="D132" s="46"/>
      <c r="E132" s="60">
        <v>44986</v>
      </c>
      <c r="F132" s="60">
        <v>44986</v>
      </c>
      <c r="G132" s="48">
        <v>308</v>
      </c>
    </row>
    <row r="133" spans="1:7" x14ac:dyDescent="0.25">
      <c r="A133" s="3" t="s">
        <v>21</v>
      </c>
      <c r="B133" s="30" t="s">
        <v>138</v>
      </c>
      <c r="C133" s="30" t="s">
        <v>1</v>
      </c>
      <c r="D133" s="30"/>
      <c r="E133" s="61">
        <v>44986</v>
      </c>
      <c r="F133" s="61">
        <v>44986</v>
      </c>
      <c r="G133" s="32">
        <v>195.28</v>
      </c>
    </row>
    <row r="134" spans="1:7" ht="15.75" thickBot="1" x14ac:dyDescent="0.3">
      <c r="A134" s="6" t="s">
        <v>21</v>
      </c>
      <c r="B134" s="33" t="s">
        <v>138</v>
      </c>
      <c r="C134" s="33" t="s">
        <v>2</v>
      </c>
      <c r="D134" s="33"/>
      <c r="E134" s="62">
        <v>44986</v>
      </c>
      <c r="F134" s="62">
        <v>44986</v>
      </c>
      <c r="G134" s="35">
        <v>420</v>
      </c>
    </row>
    <row r="135" spans="1:7" ht="15.75" thickBot="1" x14ac:dyDescent="0.3">
      <c r="A135" s="53" t="s">
        <v>21</v>
      </c>
      <c r="B135" s="54" t="s">
        <v>139</v>
      </c>
      <c r="C135" s="54" t="s">
        <v>140</v>
      </c>
      <c r="D135" s="54"/>
      <c r="E135" s="59">
        <v>44986</v>
      </c>
      <c r="F135" s="59">
        <v>44986</v>
      </c>
      <c r="G135" s="56">
        <v>66.31</v>
      </c>
    </row>
    <row r="136" spans="1:7" ht="15.75" thickBot="1" x14ac:dyDescent="0.3">
      <c r="A136" s="53" t="s">
        <v>21</v>
      </c>
      <c r="B136" s="54" t="s">
        <v>141</v>
      </c>
      <c r="C136" s="54" t="s">
        <v>142</v>
      </c>
      <c r="D136" s="54"/>
      <c r="E136" s="59">
        <v>44986</v>
      </c>
      <c r="F136" s="59">
        <v>44986</v>
      </c>
      <c r="G136" s="56">
        <v>325</v>
      </c>
    </row>
    <row r="137" spans="1:7" x14ac:dyDescent="0.25">
      <c r="A137" s="49" t="s">
        <v>21</v>
      </c>
      <c r="B137" s="46" t="s">
        <v>143</v>
      </c>
      <c r="C137" s="46" t="s">
        <v>10</v>
      </c>
      <c r="D137" s="46"/>
      <c r="E137" s="60">
        <v>44986</v>
      </c>
      <c r="F137" s="60">
        <v>44986</v>
      </c>
      <c r="G137" s="48">
        <v>2477</v>
      </c>
    </row>
    <row r="138" spans="1:7" x14ac:dyDescent="0.25">
      <c r="A138" s="3" t="s">
        <v>21</v>
      </c>
      <c r="B138" s="30" t="s">
        <v>143</v>
      </c>
      <c r="C138" s="30" t="s">
        <v>11</v>
      </c>
      <c r="D138" s="51"/>
      <c r="E138" s="61">
        <v>44986</v>
      </c>
      <c r="F138" s="61">
        <v>44986</v>
      </c>
      <c r="G138" s="32">
        <v>110</v>
      </c>
    </row>
    <row r="139" spans="1:7" x14ac:dyDescent="0.25">
      <c r="A139" s="3" t="s">
        <v>21</v>
      </c>
      <c r="B139" s="30" t="s">
        <v>143</v>
      </c>
      <c r="C139" s="30" t="s">
        <v>5</v>
      </c>
      <c r="D139" s="51"/>
      <c r="E139" s="61">
        <v>44986</v>
      </c>
      <c r="F139" s="61">
        <v>44986</v>
      </c>
      <c r="G139" s="32">
        <v>300</v>
      </c>
    </row>
    <row r="140" spans="1:7" x14ac:dyDescent="0.25">
      <c r="A140" s="3" t="s">
        <v>21</v>
      </c>
      <c r="B140" s="30" t="s">
        <v>143</v>
      </c>
      <c r="C140" s="30" t="s">
        <v>6</v>
      </c>
      <c r="D140" s="30"/>
      <c r="E140" s="61">
        <v>44986</v>
      </c>
      <c r="F140" s="61">
        <v>44986</v>
      </c>
      <c r="G140" s="32">
        <v>610</v>
      </c>
    </row>
    <row r="141" spans="1:7" ht="15.75" thickBot="1" x14ac:dyDescent="0.3">
      <c r="A141" s="6" t="s">
        <v>21</v>
      </c>
      <c r="B141" s="33" t="s">
        <v>143</v>
      </c>
      <c r="C141" s="33" t="s">
        <v>99</v>
      </c>
      <c r="D141" s="33"/>
      <c r="E141" s="62">
        <v>44986</v>
      </c>
      <c r="F141" s="62">
        <v>44986</v>
      </c>
      <c r="G141" s="35">
        <v>363.6</v>
      </c>
    </row>
    <row r="142" spans="1:7" x14ac:dyDescent="0.25">
      <c r="A142" s="63"/>
      <c r="B142" s="64"/>
      <c r="C142" s="64"/>
      <c r="D142" s="64"/>
      <c r="E142" s="65"/>
      <c r="F142" s="65"/>
      <c r="G142" s="65"/>
    </row>
    <row r="143" spans="1:7" x14ac:dyDescent="0.25">
      <c r="A143" s="63"/>
      <c r="B143" s="64"/>
      <c r="C143" s="64"/>
      <c r="D143" s="64"/>
      <c r="E143" s="232"/>
      <c r="F143" s="232"/>
      <c r="G143" s="232"/>
    </row>
    <row r="144" spans="1:7" x14ac:dyDescent="0.25">
      <c r="A144" s="63"/>
      <c r="B144" s="64"/>
      <c r="C144" s="64"/>
      <c r="D144" s="64"/>
      <c r="E144" s="233" t="s">
        <v>144</v>
      </c>
      <c r="F144" s="233"/>
      <c r="G144" s="234">
        <f>SUM(G2:G141)</f>
        <v>1381819.875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/>
  </sheetViews>
  <sheetFormatPr baseColWidth="10" defaultRowHeight="15" x14ac:dyDescent="0.25"/>
  <cols>
    <col min="1" max="1" width="34" bestFit="1" customWidth="1"/>
    <col min="2" max="2" width="27.140625" bestFit="1" customWidth="1"/>
    <col min="3" max="3" width="61.5703125" bestFit="1" customWidth="1"/>
    <col min="4" max="4" width="15.5703125" bestFit="1" customWidth="1"/>
    <col min="5" max="5" width="25.5703125" bestFit="1" customWidth="1"/>
    <col min="6" max="6" width="13.140625" bestFit="1" customWidth="1"/>
    <col min="7" max="7" width="10.42578125" bestFit="1" customWidth="1"/>
    <col min="8" max="8" width="14.5703125" bestFit="1" customWidth="1"/>
  </cols>
  <sheetData>
    <row r="1" spans="1:8" x14ac:dyDescent="0.25">
      <c r="A1" s="1" t="s">
        <v>14</v>
      </c>
      <c r="B1" s="1" t="s">
        <v>15</v>
      </c>
      <c r="C1" s="1" t="s">
        <v>16</v>
      </c>
      <c r="D1" s="1" t="s">
        <v>22</v>
      </c>
      <c r="E1" s="1" t="s">
        <v>17</v>
      </c>
      <c r="F1" s="1" t="s">
        <v>18</v>
      </c>
      <c r="G1" s="1" t="s">
        <v>19</v>
      </c>
      <c r="H1" s="2" t="s">
        <v>20</v>
      </c>
    </row>
    <row r="2" spans="1:8" ht="16.5" x14ac:dyDescent="0.3">
      <c r="A2" s="3" t="s">
        <v>21</v>
      </c>
      <c r="B2" s="4" t="s">
        <v>33</v>
      </c>
      <c r="C2" s="9" t="s">
        <v>10</v>
      </c>
      <c r="D2" s="9"/>
      <c r="E2" s="10"/>
      <c r="F2" s="11">
        <v>45035</v>
      </c>
      <c r="G2" s="11">
        <v>45039</v>
      </c>
      <c r="H2" s="12">
        <v>10000</v>
      </c>
    </row>
    <row r="3" spans="1:8" ht="16.5" x14ac:dyDescent="0.3">
      <c r="A3" s="3" t="s">
        <v>21</v>
      </c>
      <c r="B3" s="4" t="s">
        <v>33</v>
      </c>
      <c r="C3" s="9" t="s">
        <v>11</v>
      </c>
      <c r="D3" s="9"/>
      <c r="E3" s="10"/>
      <c r="F3" s="11">
        <v>45035</v>
      </c>
      <c r="G3" s="11">
        <v>45040</v>
      </c>
      <c r="H3" s="12">
        <v>10000</v>
      </c>
    </row>
    <row r="4" spans="1:8" ht="16.5" x14ac:dyDescent="0.3">
      <c r="A4" s="3" t="s">
        <v>21</v>
      </c>
      <c r="B4" s="4" t="s">
        <v>33</v>
      </c>
      <c r="C4" s="9" t="s">
        <v>5</v>
      </c>
      <c r="D4" s="9"/>
      <c r="E4" s="10"/>
      <c r="F4" s="11">
        <v>45037</v>
      </c>
      <c r="G4" s="11">
        <v>45039</v>
      </c>
      <c r="H4" s="12">
        <v>3800</v>
      </c>
    </row>
    <row r="5" spans="1:8" ht="16.5" x14ac:dyDescent="0.3">
      <c r="A5" s="3" t="s">
        <v>21</v>
      </c>
      <c r="B5" s="4" t="s">
        <v>33</v>
      </c>
      <c r="C5" s="9" t="s">
        <v>6</v>
      </c>
      <c r="D5" s="9"/>
      <c r="E5" s="10"/>
      <c r="F5" s="11">
        <v>45035</v>
      </c>
      <c r="G5" s="11">
        <v>45040</v>
      </c>
      <c r="H5" s="12">
        <v>6000</v>
      </c>
    </row>
    <row r="6" spans="1:8" ht="16.5" x14ac:dyDescent="0.3">
      <c r="A6" s="3" t="s">
        <v>21</v>
      </c>
      <c r="B6" s="4" t="s">
        <v>33</v>
      </c>
      <c r="C6" s="9" t="s">
        <v>7</v>
      </c>
      <c r="D6" s="9"/>
      <c r="E6" s="10"/>
      <c r="F6" s="11">
        <v>45035</v>
      </c>
      <c r="G6" s="11">
        <v>45040</v>
      </c>
      <c r="H6" s="12">
        <v>3000</v>
      </c>
    </row>
    <row r="7" spans="1:8" ht="16.5" x14ac:dyDescent="0.3">
      <c r="A7" s="3" t="s">
        <v>21</v>
      </c>
      <c r="B7" s="4" t="s">
        <v>33</v>
      </c>
      <c r="C7" s="9" t="s">
        <v>30</v>
      </c>
      <c r="D7" s="9"/>
      <c r="E7" s="10"/>
      <c r="F7" s="11">
        <v>45036</v>
      </c>
      <c r="G7" s="11">
        <v>45040</v>
      </c>
      <c r="H7" s="12">
        <v>600</v>
      </c>
    </row>
    <row r="8" spans="1:8" ht="16.5" x14ac:dyDescent="0.3">
      <c r="A8" s="3" t="s">
        <v>21</v>
      </c>
      <c r="B8" s="4" t="s">
        <v>33</v>
      </c>
      <c r="C8" s="9" t="s">
        <v>9</v>
      </c>
      <c r="D8" s="9"/>
      <c r="E8" s="10"/>
      <c r="F8" s="11">
        <v>45033</v>
      </c>
      <c r="G8" s="11">
        <v>45039</v>
      </c>
      <c r="H8" s="12">
        <v>11979</v>
      </c>
    </row>
    <row r="9" spans="1:8" ht="16.5" x14ac:dyDescent="0.3">
      <c r="A9" s="3" t="s">
        <v>21</v>
      </c>
      <c r="B9" s="4" t="s">
        <v>33</v>
      </c>
      <c r="C9" s="9" t="s">
        <v>0</v>
      </c>
      <c r="D9" s="9"/>
      <c r="E9" s="10"/>
      <c r="F9" s="11">
        <v>45034</v>
      </c>
      <c r="G9" s="11">
        <v>45039</v>
      </c>
      <c r="H9" s="12">
        <v>7000</v>
      </c>
    </row>
    <row r="10" spans="1:8" ht="16.5" x14ac:dyDescent="0.3">
      <c r="A10" s="3" t="s">
        <v>21</v>
      </c>
      <c r="B10" s="4" t="s">
        <v>33</v>
      </c>
      <c r="C10" s="9" t="s">
        <v>1</v>
      </c>
      <c r="D10" s="9"/>
      <c r="E10" s="10"/>
      <c r="F10" s="11">
        <v>45033</v>
      </c>
      <c r="G10" s="11">
        <v>45040</v>
      </c>
      <c r="H10" s="12">
        <v>4993.6099999999997</v>
      </c>
    </row>
    <row r="11" spans="1:8" ht="16.5" x14ac:dyDescent="0.3">
      <c r="A11" s="3" t="s">
        <v>21</v>
      </c>
      <c r="B11" s="4" t="s">
        <v>33</v>
      </c>
      <c r="C11" s="9" t="s">
        <v>2</v>
      </c>
      <c r="D11" s="9"/>
      <c r="E11" s="10"/>
      <c r="F11" s="11">
        <v>45036</v>
      </c>
      <c r="G11" s="11">
        <v>45040</v>
      </c>
      <c r="H11" s="12">
        <v>600</v>
      </c>
    </row>
    <row r="12" spans="1:8" ht="16.5" x14ac:dyDescent="0.3">
      <c r="A12" s="3" t="s">
        <v>21</v>
      </c>
      <c r="B12" s="4" t="s">
        <v>33</v>
      </c>
      <c r="C12" s="9" t="s">
        <v>3</v>
      </c>
      <c r="D12" s="9"/>
      <c r="E12" s="10"/>
      <c r="F12" s="11">
        <v>45035</v>
      </c>
      <c r="G12" s="11">
        <v>45040</v>
      </c>
      <c r="H12" s="12">
        <v>500</v>
      </c>
    </row>
    <row r="13" spans="1:8" ht="16.5" x14ac:dyDescent="0.3">
      <c r="A13" s="3" t="s">
        <v>21</v>
      </c>
      <c r="B13" s="4" t="s">
        <v>33</v>
      </c>
      <c r="C13" s="9" t="s">
        <v>8</v>
      </c>
      <c r="D13" s="9"/>
      <c r="E13" s="10"/>
      <c r="F13" s="11">
        <v>45035</v>
      </c>
      <c r="G13" s="11">
        <v>45040</v>
      </c>
      <c r="H13" s="12">
        <v>2000</v>
      </c>
    </row>
    <row r="14" spans="1:8" ht="16.5" x14ac:dyDescent="0.3">
      <c r="A14" s="3" t="s">
        <v>21</v>
      </c>
      <c r="B14" s="4" t="s">
        <v>33</v>
      </c>
      <c r="C14" s="9" t="s">
        <v>4</v>
      </c>
      <c r="D14" s="9"/>
      <c r="E14" s="10"/>
      <c r="F14" s="11">
        <v>45035</v>
      </c>
      <c r="G14" s="11">
        <v>45040</v>
      </c>
      <c r="H14" s="12">
        <v>1000</v>
      </c>
    </row>
    <row r="15" spans="1:8" ht="16.5" x14ac:dyDescent="0.3">
      <c r="A15" s="3" t="s">
        <v>21</v>
      </c>
      <c r="B15" s="4" t="s">
        <v>33</v>
      </c>
      <c r="C15" s="9" t="s">
        <v>34</v>
      </c>
      <c r="D15" s="9"/>
      <c r="E15" s="10"/>
      <c r="F15" s="11">
        <v>45035</v>
      </c>
      <c r="G15" s="11">
        <v>45040</v>
      </c>
      <c r="H15" s="12">
        <v>1500.4</v>
      </c>
    </row>
    <row r="16" spans="1:8" ht="16.5" x14ac:dyDescent="0.3">
      <c r="A16" s="3" t="s">
        <v>21</v>
      </c>
      <c r="B16" s="4" t="s">
        <v>33</v>
      </c>
      <c r="C16" s="9" t="s">
        <v>35</v>
      </c>
      <c r="D16" s="9"/>
      <c r="E16" s="10"/>
      <c r="F16" s="11">
        <v>45034</v>
      </c>
      <c r="G16" s="11">
        <v>45040</v>
      </c>
      <c r="H16" s="12">
        <f>6015*1.21</f>
        <v>7278.15</v>
      </c>
    </row>
    <row r="17" spans="1:8" ht="17.25" thickBot="1" x14ac:dyDescent="0.35">
      <c r="A17" s="6" t="s">
        <v>21</v>
      </c>
      <c r="B17" s="7" t="s">
        <v>33</v>
      </c>
      <c r="C17" s="13" t="s">
        <v>13</v>
      </c>
      <c r="D17" s="13" t="s">
        <v>36</v>
      </c>
      <c r="E17" s="14"/>
      <c r="F17" s="15">
        <v>45033</v>
      </c>
      <c r="G17" s="15">
        <v>45033</v>
      </c>
      <c r="H17" s="16">
        <f>6850*1.21</f>
        <v>8288.5</v>
      </c>
    </row>
    <row r="18" spans="1:8" ht="16.5" x14ac:dyDescent="0.3">
      <c r="A18" s="3" t="s">
        <v>21</v>
      </c>
      <c r="B18" s="4" t="s">
        <v>50</v>
      </c>
      <c r="C18" s="9" t="s">
        <v>6</v>
      </c>
      <c r="D18" s="9"/>
      <c r="E18" s="10"/>
      <c r="F18" s="11">
        <v>45094</v>
      </c>
      <c r="G18" s="11">
        <v>45097</v>
      </c>
      <c r="H18" s="12">
        <f>2117.5+2904</f>
        <v>5021.5</v>
      </c>
    </row>
    <row r="19" spans="1:8" ht="16.5" x14ac:dyDescent="0.3">
      <c r="A19" s="3" t="s">
        <v>21</v>
      </c>
      <c r="B19" s="4" t="s">
        <v>50</v>
      </c>
      <c r="C19" s="9" t="s">
        <v>9</v>
      </c>
      <c r="D19" s="9"/>
      <c r="E19" s="10"/>
      <c r="F19" s="11">
        <v>45093</v>
      </c>
      <c r="G19" s="11">
        <v>45094</v>
      </c>
      <c r="H19" s="12">
        <v>12360.15</v>
      </c>
    </row>
    <row r="20" spans="1:8" ht="16.5" x14ac:dyDescent="0.3">
      <c r="A20" s="3" t="s">
        <v>21</v>
      </c>
      <c r="B20" s="4" t="s">
        <v>50</v>
      </c>
      <c r="C20" s="9" t="s">
        <v>0</v>
      </c>
      <c r="D20" s="9"/>
      <c r="E20" s="10"/>
      <c r="F20" s="11">
        <v>45089</v>
      </c>
      <c r="G20" s="11">
        <v>45093</v>
      </c>
      <c r="H20" s="12">
        <v>2412.7399999999998</v>
      </c>
    </row>
    <row r="21" spans="1:8" ht="17.25" thickBot="1" x14ac:dyDescent="0.35">
      <c r="A21" s="6" t="s">
        <v>21</v>
      </c>
      <c r="B21" s="7" t="s">
        <v>50</v>
      </c>
      <c r="C21" s="13" t="s">
        <v>37</v>
      </c>
      <c r="D21" s="13"/>
      <c r="E21" s="14"/>
      <c r="F21" s="15">
        <v>45094</v>
      </c>
      <c r="G21" s="15">
        <v>45094</v>
      </c>
      <c r="H21" s="16">
        <f>10000*1.21</f>
        <v>12100</v>
      </c>
    </row>
    <row r="22" spans="1:8" ht="16.5" x14ac:dyDescent="0.3">
      <c r="A22" s="3" t="s">
        <v>21</v>
      </c>
      <c r="B22" s="4" t="s">
        <v>38</v>
      </c>
      <c r="C22" s="9" t="s">
        <v>27</v>
      </c>
      <c r="D22" s="9"/>
      <c r="E22" s="10"/>
      <c r="F22" s="11">
        <v>45020</v>
      </c>
      <c r="G22" s="11">
        <v>45092</v>
      </c>
      <c r="H22" s="12">
        <v>14658.5</v>
      </c>
    </row>
    <row r="23" spans="1:8" ht="16.5" x14ac:dyDescent="0.3">
      <c r="A23" s="3" t="s">
        <v>21</v>
      </c>
      <c r="B23" s="4" t="s">
        <v>38</v>
      </c>
      <c r="C23" s="9" t="s">
        <v>28</v>
      </c>
      <c r="D23" s="9"/>
      <c r="E23" s="10"/>
      <c r="F23" s="11">
        <v>45020</v>
      </c>
      <c r="G23" s="11">
        <v>45092</v>
      </c>
      <c r="H23" s="12">
        <v>11025</v>
      </c>
    </row>
    <row r="24" spans="1:8" ht="16.5" x14ac:dyDescent="0.3">
      <c r="A24" s="3" t="s">
        <v>21</v>
      </c>
      <c r="B24" s="4" t="s">
        <v>38</v>
      </c>
      <c r="C24" s="9" t="s">
        <v>29</v>
      </c>
      <c r="D24" s="9"/>
      <c r="E24" s="10"/>
      <c r="F24" s="11">
        <v>45020</v>
      </c>
      <c r="G24" s="11">
        <v>45092</v>
      </c>
      <c r="H24" s="12">
        <v>5000</v>
      </c>
    </row>
    <row r="25" spans="1:8" ht="16.5" x14ac:dyDescent="0.3">
      <c r="A25" s="3" t="s">
        <v>21</v>
      </c>
      <c r="B25" s="4" t="s">
        <v>38</v>
      </c>
      <c r="C25" s="4" t="s">
        <v>39</v>
      </c>
      <c r="D25" s="4"/>
      <c r="E25" s="10"/>
      <c r="F25" s="17">
        <v>45020</v>
      </c>
      <c r="G25" s="17">
        <v>45092</v>
      </c>
      <c r="H25" s="18">
        <v>3500</v>
      </c>
    </row>
    <row r="26" spans="1:8" ht="16.5" x14ac:dyDescent="0.3">
      <c r="A26" s="3" t="s">
        <v>21</v>
      </c>
      <c r="B26" s="4" t="s">
        <v>38</v>
      </c>
      <c r="C26" s="4" t="s">
        <v>40</v>
      </c>
      <c r="D26" s="4" t="s">
        <v>41</v>
      </c>
      <c r="E26" s="10"/>
      <c r="F26" s="17">
        <v>45020</v>
      </c>
      <c r="G26" s="17">
        <v>45092</v>
      </c>
      <c r="H26" s="19">
        <f>750*1.21</f>
        <v>907.5</v>
      </c>
    </row>
    <row r="27" spans="1:8" ht="17.25" thickBot="1" x14ac:dyDescent="0.35">
      <c r="A27" s="6" t="s">
        <v>21</v>
      </c>
      <c r="B27" s="7" t="s">
        <v>38</v>
      </c>
      <c r="C27" s="13" t="s">
        <v>23</v>
      </c>
      <c r="D27" s="13" t="s">
        <v>24</v>
      </c>
      <c r="E27" s="14"/>
      <c r="F27" s="15">
        <v>44958</v>
      </c>
      <c r="G27" s="15">
        <v>45291</v>
      </c>
      <c r="H27" s="20">
        <v>16970.25</v>
      </c>
    </row>
    <row r="28" spans="1:8" ht="16.5" x14ac:dyDescent="0.3">
      <c r="A28" s="5" t="s">
        <v>21</v>
      </c>
      <c r="B28" s="21" t="s">
        <v>42</v>
      </c>
      <c r="C28" s="9" t="s">
        <v>0</v>
      </c>
      <c r="D28" s="9"/>
      <c r="E28" s="22"/>
      <c r="F28" s="11">
        <v>45045</v>
      </c>
      <c r="G28" s="11">
        <v>45107</v>
      </c>
      <c r="H28" s="12">
        <v>9999.92</v>
      </c>
    </row>
    <row r="29" spans="1:8" ht="16.5" x14ac:dyDescent="0.3">
      <c r="A29" s="5" t="s">
        <v>21</v>
      </c>
      <c r="B29" s="21" t="s">
        <v>42</v>
      </c>
      <c r="C29" s="9" t="s">
        <v>1</v>
      </c>
      <c r="D29" s="9"/>
      <c r="E29" s="10"/>
      <c r="F29" s="11">
        <v>45045</v>
      </c>
      <c r="G29" s="11">
        <v>45107</v>
      </c>
      <c r="H29" s="12">
        <v>5993.69</v>
      </c>
    </row>
    <row r="30" spans="1:8" ht="16.5" x14ac:dyDescent="0.3">
      <c r="A30" s="5" t="s">
        <v>21</v>
      </c>
      <c r="B30" s="21" t="s">
        <v>42</v>
      </c>
      <c r="C30" s="9" t="s">
        <v>26</v>
      </c>
      <c r="D30" s="9"/>
      <c r="E30" s="10"/>
      <c r="F30" s="11">
        <v>45045</v>
      </c>
      <c r="G30" s="11">
        <v>45107</v>
      </c>
      <c r="H30" s="12">
        <v>1500</v>
      </c>
    </row>
    <row r="31" spans="1:8" ht="16.5" x14ac:dyDescent="0.3">
      <c r="A31" s="5" t="s">
        <v>21</v>
      </c>
      <c r="B31" s="21" t="s">
        <v>42</v>
      </c>
      <c r="C31" s="9" t="s">
        <v>10</v>
      </c>
      <c r="D31" s="9"/>
      <c r="E31" s="10"/>
      <c r="F31" s="11">
        <v>45035</v>
      </c>
      <c r="G31" s="11">
        <v>45069</v>
      </c>
      <c r="H31" s="12">
        <v>17000</v>
      </c>
    </row>
    <row r="32" spans="1:8" ht="16.5" x14ac:dyDescent="0.3">
      <c r="A32" s="5" t="s">
        <v>21</v>
      </c>
      <c r="B32" s="21" t="s">
        <v>42</v>
      </c>
      <c r="C32" s="9" t="s">
        <v>11</v>
      </c>
      <c r="D32" s="9"/>
      <c r="E32" s="10"/>
      <c r="F32" s="11">
        <v>45035</v>
      </c>
      <c r="G32" s="11">
        <v>45107</v>
      </c>
      <c r="H32" s="23">
        <v>17000</v>
      </c>
    </row>
    <row r="33" spans="1:8" ht="16.5" x14ac:dyDescent="0.3">
      <c r="A33" s="5" t="s">
        <v>21</v>
      </c>
      <c r="B33" s="21" t="s">
        <v>42</v>
      </c>
      <c r="C33" s="9" t="s">
        <v>5</v>
      </c>
      <c r="D33" s="9"/>
      <c r="E33" s="10"/>
      <c r="F33" s="11">
        <v>45035</v>
      </c>
      <c r="G33" s="11">
        <v>45107</v>
      </c>
      <c r="H33" s="23">
        <v>16000</v>
      </c>
    </row>
    <row r="34" spans="1:8" ht="16.5" x14ac:dyDescent="0.3">
      <c r="A34" s="5" t="s">
        <v>21</v>
      </c>
      <c r="B34" s="21" t="s">
        <v>42</v>
      </c>
      <c r="C34" s="9" t="s">
        <v>43</v>
      </c>
      <c r="D34" s="9"/>
      <c r="E34" s="10"/>
      <c r="F34" s="11">
        <v>45061</v>
      </c>
      <c r="G34" s="11">
        <v>45107</v>
      </c>
      <c r="H34" s="23">
        <v>1600</v>
      </c>
    </row>
    <row r="35" spans="1:8" ht="17.25" thickBot="1" x14ac:dyDescent="0.35">
      <c r="A35" s="8" t="s">
        <v>21</v>
      </c>
      <c r="B35" s="24" t="s">
        <v>42</v>
      </c>
      <c r="C35" s="13" t="s">
        <v>44</v>
      </c>
      <c r="D35" s="13"/>
      <c r="E35" s="14"/>
      <c r="F35" s="15">
        <v>45046</v>
      </c>
      <c r="G35" s="15">
        <v>45107</v>
      </c>
      <c r="H35" s="20">
        <v>2000</v>
      </c>
    </row>
    <row r="36" spans="1:8" ht="16.5" x14ac:dyDescent="0.3">
      <c r="A36" s="5" t="s">
        <v>21</v>
      </c>
      <c r="B36" s="21" t="s">
        <v>45</v>
      </c>
      <c r="C36" s="9" t="s">
        <v>31</v>
      </c>
      <c r="D36" s="9"/>
      <c r="E36" s="10"/>
      <c r="F36" s="11">
        <v>45047</v>
      </c>
      <c r="G36" s="11">
        <v>45169</v>
      </c>
      <c r="H36" s="12">
        <f>14900*1.21</f>
        <v>18029</v>
      </c>
    </row>
    <row r="37" spans="1:8" ht="17.25" thickBot="1" x14ac:dyDescent="0.35">
      <c r="A37" s="8" t="s">
        <v>21</v>
      </c>
      <c r="B37" s="24" t="s">
        <v>45</v>
      </c>
      <c r="C37" s="13" t="s">
        <v>32</v>
      </c>
      <c r="D37" s="13"/>
      <c r="E37" s="14"/>
      <c r="F37" s="15">
        <v>45047</v>
      </c>
      <c r="G37" s="15">
        <v>45107</v>
      </c>
      <c r="H37" s="16">
        <v>16300</v>
      </c>
    </row>
    <row r="38" spans="1:8" ht="16.5" x14ac:dyDescent="0.3">
      <c r="A38" s="5" t="s">
        <v>21</v>
      </c>
      <c r="B38" s="4" t="s">
        <v>46</v>
      </c>
      <c r="C38" s="25" t="s">
        <v>10</v>
      </c>
      <c r="D38" s="25"/>
      <c r="E38" s="10"/>
      <c r="F38" s="11">
        <v>45103</v>
      </c>
      <c r="G38" s="11">
        <v>45121</v>
      </c>
      <c r="H38" s="12">
        <v>8000</v>
      </c>
    </row>
    <row r="39" spans="1:8" ht="16.5" x14ac:dyDescent="0.3">
      <c r="A39" s="3" t="s">
        <v>21</v>
      </c>
      <c r="B39" s="4" t="s">
        <v>46</v>
      </c>
      <c r="C39" s="25" t="s">
        <v>11</v>
      </c>
      <c r="D39" s="25"/>
      <c r="E39" s="10"/>
      <c r="F39" s="11">
        <v>45090</v>
      </c>
      <c r="G39" s="11">
        <v>45169</v>
      </c>
      <c r="H39" s="12">
        <v>12000</v>
      </c>
    </row>
    <row r="40" spans="1:8" ht="16.5" x14ac:dyDescent="0.3">
      <c r="A40" s="3" t="s">
        <v>21</v>
      </c>
      <c r="B40" s="4" t="s">
        <v>46</v>
      </c>
      <c r="C40" s="26" t="s">
        <v>6</v>
      </c>
      <c r="D40" s="4"/>
      <c r="E40" s="10"/>
      <c r="F40" s="11">
        <v>45090</v>
      </c>
      <c r="G40" s="11">
        <v>45169</v>
      </c>
      <c r="H40" s="12">
        <v>5000</v>
      </c>
    </row>
    <row r="41" spans="1:8" ht="16.5" x14ac:dyDescent="0.3">
      <c r="A41" s="3" t="s">
        <v>21</v>
      </c>
      <c r="B41" s="4" t="s">
        <v>46</v>
      </c>
      <c r="C41" s="9" t="s">
        <v>5</v>
      </c>
      <c r="D41" s="9"/>
      <c r="E41" s="10"/>
      <c r="F41" s="11">
        <v>45090</v>
      </c>
      <c r="G41" s="11">
        <v>45169</v>
      </c>
      <c r="H41" s="12">
        <v>8000</v>
      </c>
    </row>
    <row r="42" spans="1:8" ht="16.5" x14ac:dyDescent="0.3">
      <c r="A42" s="3" t="s">
        <v>21</v>
      </c>
      <c r="B42" s="4" t="s">
        <v>46</v>
      </c>
      <c r="C42" s="9" t="s">
        <v>7</v>
      </c>
      <c r="D42" s="9"/>
      <c r="E42" s="10"/>
      <c r="F42" s="11">
        <v>45090</v>
      </c>
      <c r="G42" s="11">
        <v>45169</v>
      </c>
      <c r="H42" s="12">
        <v>3000</v>
      </c>
    </row>
    <row r="43" spans="1:8" ht="16.5" x14ac:dyDescent="0.3">
      <c r="A43" s="3" t="s">
        <v>21</v>
      </c>
      <c r="B43" s="4" t="s">
        <v>46</v>
      </c>
      <c r="C43" s="9" t="s">
        <v>47</v>
      </c>
      <c r="D43" s="9"/>
      <c r="E43" s="10"/>
      <c r="F43" s="11">
        <v>45090</v>
      </c>
      <c r="G43" s="11">
        <v>45169</v>
      </c>
      <c r="H43" s="12">
        <v>1500</v>
      </c>
    </row>
    <row r="44" spans="1:8" ht="16.5" x14ac:dyDescent="0.3">
      <c r="A44" s="3" t="s">
        <v>21</v>
      </c>
      <c r="B44" s="4" t="s">
        <v>46</v>
      </c>
      <c r="C44" s="9" t="s">
        <v>9</v>
      </c>
      <c r="D44" s="9"/>
      <c r="E44" s="10"/>
      <c r="F44" s="11">
        <v>45090</v>
      </c>
      <c r="G44" s="11">
        <v>45169</v>
      </c>
      <c r="H44" s="12">
        <v>13073.93</v>
      </c>
    </row>
    <row r="45" spans="1:8" ht="16.5" x14ac:dyDescent="0.3">
      <c r="A45" s="3" t="s">
        <v>21</v>
      </c>
      <c r="B45" s="4" t="s">
        <v>46</v>
      </c>
      <c r="C45" s="9" t="s">
        <v>0</v>
      </c>
      <c r="D45" s="9"/>
      <c r="E45" s="10"/>
      <c r="F45" s="11">
        <v>45090</v>
      </c>
      <c r="G45" s="11">
        <v>45169</v>
      </c>
      <c r="H45" s="12">
        <v>7999.94</v>
      </c>
    </row>
    <row r="46" spans="1:8" ht="16.5" x14ac:dyDescent="0.3">
      <c r="A46" s="3" t="s">
        <v>21</v>
      </c>
      <c r="B46" s="4" t="s">
        <v>46</v>
      </c>
      <c r="C46" s="9" t="s">
        <v>1</v>
      </c>
      <c r="D46" s="9"/>
      <c r="E46" s="10"/>
      <c r="F46" s="11">
        <v>45090</v>
      </c>
      <c r="G46" s="11">
        <v>45169</v>
      </c>
      <c r="H46" s="12">
        <v>4948.26</v>
      </c>
    </row>
    <row r="47" spans="1:8" ht="16.5" x14ac:dyDescent="0.3">
      <c r="A47" s="3" t="s">
        <v>21</v>
      </c>
      <c r="B47" s="4" t="s">
        <v>46</v>
      </c>
      <c r="C47" s="9" t="s">
        <v>25</v>
      </c>
      <c r="D47" s="9"/>
      <c r="E47" s="10"/>
      <c r="F47" s="11">
        <v>45090</v>
      </c>
      <c r="G47" s="11">
        <v>45169</v>
      </c>
      <c r="H47" s="12">
        <v>5000</v>
      </c>
    </row>
    <row r="48" spans="1:8" ht="16.5" x14ac:dyDescent="0.3">
      <c r="A48" s="3" t="s">
        <v>21</v>
      </c>
      <c r="B48" s="4" t="s">
        <v>46</v>
      </c>
      <c r="C48" s="9" t="s">
        <v>2</v>
      </c>
      <c r="D48" s="9"/>
      <c r="E48" s="10"/>
      <c r="F48" s="11">
        <v>45090</v>
      </c>
      <c r="G48" s="11">
        <v>45169</v>
      </c>
      <c r="H48" s="12">
        <v>1000</v>
      </c>
    </row>
    <row r="49" spans="1:8" ht="16.5" x14ac:dyDescent="0.3">
      <c r="A49" s="3" t="s">
        <v>21</v>
      </c>
      <c r="B49" s="4" t="s">
        <v>46</v>
      </c>
      <c r="C49" s="9" t="s">
        <v>48</v>
      </c>
      <c r="D49" s="9"/>
      <c r="E49" s="10"/>
      <c r="F49" s="11">
        <v>45090</v>
      </c>
      <c r="G49" s="11">
        <v>45169</v>
      </c>
      <c r="H49" s="12">
        <v>1000</v>
      </c>
    </row>
    <row r="50" spans="1:8" ht="16.5" x14ac:dyDescent="0.3">
      <c r="A50" s="3" t="s">
        <v>21</v>
      </c>
      <c r="B50" s="4" t="s">
        <v>46</v>
      </c>
      <c r="C50" s="9" t="s">
        <v>44</v>
      </c>
      <c r="D50" s="9"/>
      <c r="E50" s="10"/>
      <c r="F50" s="11">
        <v>45090</v>
      </c>
      <c r="G50" s="11">
        <v>45169</v>
      </c>
      <c r="H50" s="12">
        <v>3000</v>
      </c>
    </row>
    <row r="51" spans="1:8" ht="16.5" x14ac:dyDescent="0.3">
      <c r="A51" s="3" t="s">
        <v>21</v>
      </c>
      <c r="B51" s="4" t="s">
        <v>46</v>
      </c>
      <c r="C51" s="9" t="s">
        <v>12</v>
      </c>
      <c r="D51" s="9"/>
      <c r="E51" s="10"/>
      <c r="F51" s="11">
        <v>45090</v>
      </c>
      <c r="G51" s="11">
        <v>45169</v>
      </c>
      <c r="H51" s="12">
        <v>500</v>
      </c>
    </row>
    <row r="52" spans="1:8" ht="17.25" thickBot="1" x14ac:dyDescent="0.35">
      <c r="A52" s="6" t="s">
        <v>21</v>
      </c>
      <c r="B52" s="7" t="s">
        <v>46</v>
      </c>
      <c r="C52" s="13" t="s">
        <v>49</v>
      </c>
      <c r="D52" s="13"/>
      <c r="E52" s="14"/>
      <c r="F52" s="15">
        <v>45090</v>
      </c>
      <c r="G52" s="15">
        <v>45169</v>
      </c>
      <c r="H52" s="16">
        <v>1000</v>
      </c>
    </row>
    <row r="54" spans="1:8" x14ac:dyDescent="0.25">
      <c r="F54" s="114" t="s">
        <v>51</v>
      </c>
      <c r="G54" s="114"/>
      <c r="H54" s="229">
        <f>SUM(H2:H53)</f>
        <v>342940.04000000004</v>
      </c>
    </row>
  </sheetData>
  <mergeCells count="1">
    <mergeCell ref="F54:G54"/>
  </mergeCells>
  <pageMargins left="0.25" right="0.25" top="0.75" bottom="0.75" header="0.3" footer="0.3"/>
  <pageSetup paperSize="9" scale="7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/>
  </sheetViews>
  <sheetFormatPr baseColWidth="10" defaultRowHeight="15" x14ac:dyDescent="0.25"/>
  <cols>
    <col min="1" max="1" width="54" customWidth="1"/>
    <col min="2" max="2" width="30.5703125" bestFit="1" customWidth="1"/>
    <col min="3" max="3" width="36" customWidth="1"/>
    <col min="4" max="4" width="26.5703125" customWidth="1"/>
    <col min="5" max="5" width="29.5703125" bestFit="1" customWidth="1"/>
    <col min="6" max="6" width="15.28515625" bestFit="1" customWidth="1"/>
    <col min="7" max="7" width="12.140625" bestFit="1" customWidth="1"/>
    <col min="8" max="8" width="16.42578125" bestFit="1" customWidth="1"/>
  </cols>
  <sheetData>
    <row r="1" spans="1:8" x14ac:dyDescent="0.25">
      <c r="A1" s="28" t="s">
        <v>14</v>
      </c>
      <c r="B1" s="28" t="s">
        <v>145</v>
      </c>
      <c r="C1" s="28" t="s">
        <v>22</v>
      </c>
      <c r="D1" s="28" t="s">
        <v>16</v>
      </c>
      <c r="E1" s="28" t="s">
        <v>17</v>
      </c>
      <c r="F1" s="28" t="s">
        <v>18</v>
      </c>
      <c r="G1" s="28" t="s">
        <v>19</v>
      </c>
      <c r="H1" s="66" t="s">
        <v>20</v>
      </c>
    </row>
    <row r="2" spans="1:8" ht="29.25" thickBot="1" x14ac:dyDescent="0.3">
      <c r="A2" s="67" t="s">
        <v>132</v>
      </c>
      <c r="B2" s="68" t="s">
        <v>146</v>
      </c>
      <c r="C2" s="69" t="s">
        <v>147</v>
      </c>
      <c r="D2" s="70" t="s">
        <v>148</v>
      </c>
      <c r="E2" s="69" t="s">
        <v>149</v>
      </c>
      <c r="F2" s="71">
        <v>45108</v>
      </c>
      <c r="G2" s="71">
        <v>45108</v>
      </c>
      <c r="H2" s="72">
        <v>500</v>
      </c>
    </row>
    <row r="3" spans="1:8" ht="28.5" x14ac:dyDescent="0.25">
      <c r="A3" s="73" t="s">
        <v>150</v>
      </c>
      <c r="B3" s="74" t="s">
        <v>151</v>
      </c>
      <c r="C3" s="75" t="s">
        <v>152</v>
      </c>
      <c r="D3" s="76" t="s">
        <v>153</v>
      </c>
      <c r="E3" s="76" t="s">
        <v>154</v>
      </c>
      <c r="F3" s="77">
        <v>45108</v>
      </c>
      <c r="G3" s="77">
        <v>45291</v>
      </c>
      <c r="H3" s="78">
        <v>42350</v>
      </c>
    </row>
    <row r="4" spans="1:8" ht="28.5" x14ac:dyDescent="0.25">
      <c r="A4" s="79" t="s">
        <v>150</v>
      </c>
      <c r="B4" s="80" t="s">
        <v>151</v>
      </c>
      <c r="C4" s="81" t="s">
        <v>152</v>
      </c>
      <c r="D4" s="82" t="s">
        <v>155</v>
      </c>
      <c r="E4" s="82" t="s">
        <v>154</v>
      </c>
      <c r="F4" s="83">
        <v>45078</v>
      </c>
      <c r="G4" s="83">
        <v>45291</v>
      </c>
      <c r="H4" s="84">
        <v>15246</v>
      </c>
    </row>
    <row r="5" spans="1:8" x14ac:dyDescent="0.25">
      <c r="A5" s="79" t="s">
        <v>150</v>
      </c>
      <c r="B5" s="80" t="s">
        <v>151</v>
      </c>
      <c r="C5" s="81" t="s">
        <v>152</v>
      </c>
      <c r="D5" s="82" t="s">
        <v>156</v>
      </c>
      <c r="E5" s="82" t="s">
        <v>154</v>
      </c>
      <c r="F5" s="83">
        <v>45078</v>
      </c>
      <c r="G5" s="83">
        <v>45291</v>
      </c>
      <c r="H5" s="84">
        <v>9680</v>
      </c>
    </row>
    <row r="6" spans="1:8" ht="28.5" x14ac:dyDescent="0.25">
      <c r="A6" s="79" t="s">
        <v>150</v>
      </c>
      <c r="B6" s="80" t="s">
        <v>151</v>
      </c>
      <c r="C6" s="81" t="s">
        <v>152</v>
      </c>
      <c r="D6" s="82" t="s">
        <v>157</v>
      </c>
      <c r="E6" s="82" t="s">
        <v>154</v>
      </c>
      <c r="F6" s="83">
        <v>45078</v>
      </c>
      <c r="G6" s="83">
        <v>45291</v>
      </c>
      <c r="H6" s="84">
        <v>9692.1</v>
      </c>
    </row>
    <row r="7" spans="1:8" x14ac:dyDescent="0.25">
      <c r="A7" s="79" t="s">
        <v>150</v>
      </c>
      <c r="B7" s="80" t="s">
        <v>151</v>
      </c>
      <c r="C7" s="81" t="s">
        <v>152</v>
      </c>
      <c r="D7" s="82" t="s">
        <v>158</v>
      </c>
      <c r="E7" s="82" t="s">
        <v>154</v>
      </c>
      <c r="F7" s="83">
        <v>45078</v>
      </c>
      <c r="G7" s="83">
        <v>45291</v>
      </c>
      <c r="H7" s="84">
        <v>3388</v>
      </c>
    </row>
    <row r="8" spans="1:8" x14ac:dyDescent="0.25">
      <c r="A8" s="79" t="s">
        <v>150</v>
      </c>
      <c r="B8" s="80" t="s">
        <v>151</v>
      </c>
      <c r="C8" s="81" t="s">
        <v>152</v>
      </c>
      <c r="D8" s="82" t="s">
        <v>30</v>
      </c>
      <c r="E8" s="82" t="s">
        <v>154</v>
      </c>
      <c r="F8" s="83">
        <v>45078</v>
      </c>
      <c r="G8" s="83">
        <v>45291</v>
      </c>
      <c r="H8" s="84">
        <v>4840</v>
      </c>
    </row>
    <row r="9" spans="1:8" ht="15.75" thickBot="1" x14ac:dyDescent="0.3">
      <c r="A9" s="85" t="s">
        <v>150</v>
      </c>
      <c r="B9" s="68" t="s">
        <v>151</v>
      </c>
      <c r="C9" s="69" t="s">
        <v>152</v>
      </c>
      <c r="D9" s="86" t="s">
        <v>159</v>
      </c>
      <c r="E9" s="86" t="s">
        <v>154</v>
      </c>
      <c r="F9" s="87">
        <v>45078</v>
      </c>
      <c r="G9" s="87">
        <v>45291</v>
      </c>
      <c r="H9" s="88">
        <v>4840</v>
      </c>
    </row>
    <row r="10" spans="1:8" x14ac:dyDescent="0.25">
      <c r="A10" s="89" t="s">
        <v>21</v>
      </c>
      <c r="B10" s="74" t="s">
        <v>160</v>
      </c>
      <c r="C10" s="76" t="s">
        <v>161</v>
      </c>
      <c r="D10" s="90" t="s">
        <v>11</v>
      </c>
      <c r="E10" s="75"/>
      <c r="F10" s="91">
        <v>45108</v>
      </c>
      <c r="G10" s="91">
        <v>45169</v>
      </c>
      <c r="H10" s="92">
        <v>10000.14</v>
      </c>
    </row>
    <row r="11" spans="1:8" ht="28.5" x14ac:dyDescent="0.25">
      <c r="A11" s="93" t="s">
        <v>21</v>
      </c>
      <c r="B11" s="80" t="s">
        <v>160</v>
      </c>
      <c r="C11" s="81"/>
      <c r="D11" s="94" t="s">
        <v>162</v>
      </c>
      <c r="E11" s="81"/>
      <c r="F11" s="95">
        <v>45108</v>
      </c>
      <c r="G11" s="95">
        <v>45169</v>
      </c>
      <c r="H11" s="96">
        <v>4000</v>
      </c>
    </row>
    <row r="12" spans="1:8" ht="28.5" x14ac:dyDescent="0.25">
      <c r="A12" s="93" t="s">
        <v>21</v>
      </c>
      <c r="B12" s="80" t="s">
        <v>160</v>
      </c>
      <c r="C12" s="81"/>
      <c r="D12" s="94" t="s">
        <v>163</v>
      </c>
      <c r="E12" s="81"/>
      <c r="F12" s="95">
        <v>45108</v>
      </c>
      <c r="G12" s="95">
        <v>45169</v>
      </c>
      <c r="H12" s="96">
        <v>3000</v>
      </c>
    </row>
    <row r="13" spans="1:8" x14ac:dyDescent="0.25">
      <c r="A13" s="93" t="s">
        <v>21</v>
      </c>
      <c r="B13" s="80" t="s">
        <v>160</v>
      </c>
      <c r="C13" s="81"/>
      <c r="D13" s="94" t="s">
        <v>164</v>
      </c>
      <c r="E13" s="81"/>
      <c r="F13" s="95">
        <v>45108</v>
      </c>
      <c r="G13" s="95">
        <v>45169</v>
      </c>
      <c r="H13" s="96">
        <v>2000</v>
      </c>
    </row>
    <row r="14" spans="1:8" x14ac:dyDescent="0.25">
      <c r="A14" s="93" t="s">
        <v>21</v>
      </c>
      <c r="B14" s="80" t="s">
        <v>160</v>
      </c>
      <c r="C14" s="81"/>
      <c r="D14" s="94" t="s">
        <v>44</v>
      </c>
      <c r="E14" s="81"/>
      <c r="F14" s="95">
        <v>45108</v>
      </c>
      <c r="G14" s="95">
        <v>45169</v>
      </c>
      <c r="H14" s="96">
        <v>3000</v>
      </c>
    </row>
    <row r="15" spans="1:8" ht="29.25" thickBot="1" x14ac:dyDescent="0.3">
      <c r="A15" s="67" t="s">
        <v>21</v>
      </c>
      <c r="B15" s="68" t="s">
        <v>160</v>
      </c>
      <c r="C15" s="69"/>
      <c r="D15" s="97" t="s">
        <v>165</v>
      </c>
      <c r="E15" s="69" t="s">
        <v>166</v>
      </c>
      <c r="F15" s="87"/>
      <c r="G15" s="87"/>
      <c r="H15" s="72">
        <v>11000</v>
      </c>
    </row>
    <row r="16" spans="1:8" ht="42.75" x14ac:dyDescent="0.25">
      <c r="A16" s="89" t="s">
        <v>21</v>
      </c>
      <c r="B16" s="74" t="s">
        <v>167</v>
      </c>
      <c r="C16" s="76" t="s">
        <v>168</v>
      </c>
      <c r="D16" s="75" t="s">
        <v>9</v>
      </c>
      <c r="E16" s="75"/>
      <c r="F16" s="98">
        <v>45108</v>
      </c>
      <c r="G16" s="98">
        <v>45184</v>
      </c>
      <c r="H16" s="92">
        <v>5515.18</v>
      </c>
    </row>
    <row r="17" spans="1:8" ht="42.75" x14ac:dyDescent="0.25">
      <c r="A17" s="93" t="s">
        <v>21</v>
      </c>
      <c r="B17" s="80" t="s">
        <v>167</v>
      </c>
      <c r="C17" s="81"/>
      <c r="D17" s="81" t="s">
        <v>84</v>
      </c>
      <c r="E17" s="81"/>
      <c r="F17" s="95">
        <v>45108</v>
      </c>
      <c r="G17" s="95">
        <v>45184</v>
      </c>
      <c r="H17" s="96">
        <v>9992.66</v>
      </c>
    </row>
    <row r="18" spans="1:8" ht="42.75" x14ac:dyDescent="0.25">
      <c r="A18" s="93" t="s">
        <v>21</v>
      </c>
      <c r="B18" s="80" t="s">
        <v>167</v>
      </c>
      <c r="C18" s="81"/>
      <c r="D18" s="81" t="s">
        <v>0</v>
      </c>
      <c r="E18" s="81"/>
      <c r="F18" s="95">
        <v>45108</v>
      </c>
      <c r="G18" s="95">
        <v>45184</v>
      </c>
      <c r="H18" s="96">
        <v>9999.92</v>
      </c>
    </row>
    <row r="19" spans="1:8" ht="42.75" x14ac:dyDescent="0.25">
      <c r="A19" s="93" t="s">
        <v>21</v>
      </c>
      <c r="B19" s="80" t="s">
        <v>167</v>
      </c>
      <c r="C19" s="81"/>
      <c r="D19" s="81" t="s">
        <v>1</v>
      </c>
      <c r="E19" s="81"/>
      <c r="F19" s="95">
        <v>45108</v>
      </c>
      <c r="G19" s="95">
        <v>45184</v>
      </c>
      <c r="H19" s="96">
        <v>5960.46</v>
      </c>
    </row>
    <row r="20" spans="1:8" ht="42.75" x14ac:dyDescent="0.25">
      <c r="A20" s="93" t="s">
        <v>21</v>
      </c>
      <c r="B20" s="80" t="s">
        <v>167</v>
      </c>
      <c r="C20" s="81"/>
      <c r="D20" s="81" t="s">
        <v>25</v>
      </c>
      <c r="E20" s="81"/>
      <c r="F20" s="95">
        <v>45108</v>
      </c>
      <c r="G20" s="95">
        <v>45184</v>
      </c>
      <c r="H20" s="96">
        <v>4500</v>
      </c>
    </row>
    <row r="21" spans="1:8" ht="42.75" x14ac:dyDescent="0.25">
      <c r="A21" s="93" t="s">
        <v>21</v>
      </c>
      <c r="B21" s="80" t="s">
        <v>167</v>
      </c>
      <c r="C21" s="81"/>
      <c r="D21" s="81" t="s">
        <v>2</v>
      </c>
      <c r="E21" s="81"/>
      <c r="F21" s="95">
        <v>45108</v>
      </c>
      <c r="G21" s="95">
        <v>45184</v>
      </c>
      <c r="H21" s="96">
        <v>1500</v>
      </c>
    </row>
    <row r="22" spans="1:8" ht="42.75" x14ac:dyDescent="0.25">
      <c r="A22" s="93" t="s">
        <v>21</v>
      </c>
      <c r="B22" s="80" t="s">
        <v>167</v>
      </c>
      <c r="C22" s="81"/>
      <c r="D22" s="81" t="s">
        <v>26</v>
      </c>
      <c r="E22" s="81"/>
      <c r="F22" s="95">
        <v>45108</v>
      </c>
      <c r="G22" s="95">
        <v>45184</v>
      </c>
      <c r="H22" s="96">
        <v>1500</v>
      </c>
    </row>
    <row r="23" spans="1:8" ht="42.75" x14ac:dyDescent="0.25">
      <c r="A23" s="93" t="s">
        <v>21</v>
      </c>
      <c r="B23" s="80" t="s">
        <v>167</v>
      </c>
      <c r="C23" s="81"/>
      <c r="D23" s="81" t="s">
        <v>88</v>
      </c>
      <c r="E23" s="81"/>
      <c r="F23" s="95">
        <v>45108</v>
      </c>
      <c r="G23" s="95">
        <v>45184</v>
      </c>
      <c r="H23" s="96">
        <v>1500</v>
      </c>
    </row>
    <row r="24" spans="1:8" ht="42.75" x14ac:dyDescent="0.25">
      <c r="A24" s="93" t="s">
        <v>21</v>
      </c>
      <c r="B24" s="80" t="s">
        <v>167</v>
      </c>
      <c r="C24" s="82" t="s">
        <v>161</v>
      </c>
      <c r="D24" s="81" t="s">
        <v>10</v>
      </c>
      <c r="E24" s="81"/>
      <c r="F24" s="95">
        <v>45110</v>
      </c>
      <c r="G24" s="95">
        <v>45149</v>
      </c>
      <c r="H24" s="96">
        <v>17000</v>
      </c>
    </row>
    <row r="25" spans="1:8" ht="42.75" x14ac:dyDescent="0.25">
      <c r="A25" s="93" t="s">
        <v>21</v>
      </c>
      <c r="B25" s="80" t="s">
        <v>167</v>
      </c>
      <c r="C25" s="81"/>
      <c r="D25" s="81" t="s">
        <v>11</v>
      </c>
      <c r="E25" s="81"/>
      <c r="F25" s="95">
        <v>45108</v>
      </c>
      <c r="G25" s="95">
        <v>45184</v>
      </c>
      <c r="H25" s="96">
        <v>17000</v>
      </c>
    </row>
    <row r="26" spans="1:8" ht="42.75" x14ac:dyDescent="0.25">
      <c r="A26" s="93" t="s">
        <v>21</v>
      </c>
      <c r="B26" s="80" t="s">
        <v>167</v>
      </c>
      <c r="C26" s="81"/>
      <c r="D26" s="81" t="s">
        <v>5</v>
      </c>
      <c r="E26" s="81"/>
      <c r="F26" s="95">
        <v>45108</v>
      </c>
      <c r="G26" s="95">
        <v>45184</v>
      </c>
      <c r="H26" s="96">
        <v>16000</v>
      </c>
    </row>
    <row r="27" spans="1:8" ht="42.75" x14ac:dyDescent="0.25">
      <c r="A27" s="93" t="s">
        <v>21</v>
      </c>
      <c r="B27" s="80" t="s">
        <v>167</v>
      </c>
      <c r="C27" s="81"/>
      <c r="D27" s="81" t="s">
        <v>6</v>
      </c>
      <c r="E27" s="81"/>
      <c r="F27" s="95">
        <v>45108</v>
      </c>
      <c r="G27" s="95">
        <v>45184</v>
      </c>
      <c r="H27" s="96">
        <v>10000</v>
      </c>
    </row>
    <row r="28" spans="1:8" ht="42.75" x14ac:dyDescent="0.25">
      <c r="A28" s="93" t="s">
        <v>21</v>
      </c>
      <c r="B28" s="80" t="s">
        <v>167</v>
      </c>
      <c r="C28" s="81"/>
      <c r="D28" s="81" t="s">
        <v>7</v>
      </c>
      <c r="E28" s="81"/>
      <c r="F28" s="95">
        <v>45108</v>
      </c>
      <c r="G28" s="95">
        <v>45184</v>
      </c>
      <c r="H28" s="96">
        <v>6000</v>
      </c>
    </row>
    <row r="29" spans="1:8" ht="42.75" x14ac:dyDescent="0.25">
      <c r="A29" s="93" t="s">
        <v>21</v>
      </c>
      <c r="B29" s="80" t="s">
        <v>167</v>
      </c>
      <c r="C29" s="81"/>
      <c r="D29" s="81" t="s">
        <v>30</v>
      </c>
      <c r="E29" s="81"/>
      <c r="F29" s="95">
        <v>45108</v>
      </c>
      <c r="G29" s="95">
        <v>45184</v>
      </c>
      <c r="H29" s="96">
        <v>1500</v>
      </c>
    </row>
    <row r="30" spans="1:8" ht="42.75" x14ac:dyDescent="0.25">
      <c r="A30" s="93" t="s">
        <v>21</v>
      </c>
      <c r="B30" s="80" t="s">
        <v>167</v>
      </c>
      <c r="C30" s="81"/>
      <c r="D30" s="81" t="s">
        <v>4</v>
      </c>
      <c r="E30" s="81"/>
      <c r="F30" s="95">
        <v>45108</v>
      </c>
      <c r="G30" s="95">
        <v>45184</v>
      </c>
      <c r="H30" s="96">
        <v>1500</v>
      </c>
    </row>
    <row r="31" spans="1:8" ht="42.75" x14ac:dyDescent="0.25">
      <c r="A31" s="93" t="s">
        <v>21</v>
      </c>
      <c r="B31" s="80" t="s">
        <v>167</v>
      </c>
      <c r="C31" s="81"/>
      <c r="D31" s="81" t="s">
        <v>44</v>
      </c>
      <c r="E31" s="81"/>
      <c r="F31" s="95">
        <v>45108</v>
      </c>
      <c r="G31" s="95">
        <v>45184</v>
      </c>
      <c r="H31" s="96">
        <v>4000</v>
      </c>
    </row>
    <row r="32" spans="1:8" ht="42.75" x14ac:dyDescent="0.25">
      <c r="A32" s="93" t="s">
        <v>21</v>
      </c>
      <c r="B32" s="80" t="s">
        <v>167</v>
      </c>
      <c r="C32" s="81"/>
      <c r="D32" s="81" t="s">
        <v>169</v>
      </c>
      <c r="E32" s="81"/>
      <c r="F32" s="95">
        <v>45108</v>
      </c>
      <c r="G32" s="95">
        <v>45184</v>
      </c>
      <c r="H32" s="96">
        <v>500</v>
      </c>
    </row>
    <row r="33" spans="1:8" ht="42.75" x14ac:dyDescent="0.25">
      <c r="A33" s="93" t="s">
        <v>21</v>
      </c>
      <c r="B33" s="80" t="s">
        <v>167</v>
      </c>
      <c r="C33" s="81"/>
      <c r="D33" s="81" t="s">
        <v>12</v>
      </c>
      <c r="E33" s="81"/>
      <c r="F33" s="95">
        <v>45108</v>
      </c>
      <c r="G33" s="95">
        <v>45184</v>
      </c>
      <c r="H33" s="96">
        <v>1000</v>
      </c>
    </row>
    <row r="34" spans="1:8" ht="42.75" x14ac:dyDescent="0.25">
      <c r="A34" s="93" t="s">
        <v>21</v>
      </c>
      <c r="B34" s="80" t="s">
        <v>167</v>
      </c>
      <c r="C34" s="81"/>
      <c r="D34" s="81" t="s">
        <v>170</v>
      </c>
      <c r="E34" s="81"/>
      <c r="F34" s="95">
        <v>45108</v>
      </c>
      <c r="G34" s="95">
        <v>45184</v>
      </c>
      <c r="H34" s="96">
        <v>1000</v>
      </c>
    </row>
    <row r="35" spans="1:8" ht="42.75" x14ac:dyDescent="0.25">
      <c r="A35" s="93" t="s">
        <v>21</v>
      </c>
      <c r="B35" s="80" t="s">
        <v>167</v>
      </c>
      <c r="C35" s="81"/>
      <c r="D35" s="81" t="s">
        <v>60</v>
      </c>
      <c r="E35" s="81"/>
      <c r="F35" s="95">
        <v>45108</v>
      </c>
      <c r="G35" s="95">
        <v>45184</v>
      </c>
      <c r="H35" s="96">
        <v>2000</v>
      </c>
    </row>
    <row r="36" spans="1:8" ht="42.75" x14ac:dyDescent="0.25">
      <c r="A36" s="93" t="s">
        <v>21</v>
      </c>
      <c r="B36" s="80" t="s">
        <v>167</v>
      </c>
      <c r="C36" s="81"/>
      <c r="D36" s="81" t="s">
        <v>171</v>
      </c>
      <c r="E36" s="81"/>
      <c r="F36" s="95">
        <v>45108</v>
      </c>
      <c r="G36" s="95">
        <v>45184</v>
      </c>
      <c r="H36" s="96">
        <v>500</v>
      </c>
    </row>
    <row r="37" spans="1:8" ht="43.5" thickBot="1" x14ac:dyDescent="0.3">
      <c r="A37" s="67" t="s">
        <v>21</v>
      </c>
      <c r="B37" s="68" t="s">
        <v>167</v>
      </c>
      <c r="C37" s="69"/>
      <c r="D37" s="69" t="s">
        <v>172</v>
      </c>
      <c r="E37" s="69" t="s">
        <v>166</v>
      </c>
      <c r="F37" s="99">
        <v>45108</v>
      </c>
      <c r="G37" s="99">
        <v>45184</v>
      </c>
      <c r="H37" s="72">
        <f>12000*1.21</f>
        <v>14520</v>
      </c>
    </row>
    <row r="38" spans="1:8" x14ac:dyDescent="0.25">
      <c r="A38" s="89" t="s">
        <v>21</v>
      </c>
      <c r="B38" s="74" t="s">
        <v>173</v>
      </c>
      <c r="C38" s="76" t="s">
        <v>161</v>
      </c>
      <c r="D38" s="90" t="s">
        <v>11</v>
      </c>
      <c r="E38" s="75"/>
      <c r="F38" s="91">
        <v>45134</v>
      </c>
      <c r="G38" s="91">
        <v>45164</v>
      </c>
      <c r="H38" s="92">
        <v>5000</v>
      </c>
    </row>
    <row r="39" spans="1:8" ht="28.5" x14ac:dyDescent="0.25">
      <c r="A39" s="93" t="s">
        <v>21</v>
      </c>
      <c r="B39" s="80" t="s">
        <v>173</v>
      </c>
      <c r="C39" s="81"/>
      <c r="D39" s="100" t="s">
        <v>163</v>
      </c>
      <c r="E39" s="81"/>
      <c r="F39" s="101">
        <v>45134</v>
      </c>
      <c r="G39" s="101">
        <v>45164</v>
      </c>
      <c r="H39" s="96">
        <v>2000</v>
      </c>
    </row>
    <row r="40" spans="1:8" ht="28.5" x14ac:dyDescent="0.25">
      <c r="A40" s="93" t="s">
        <v>21</v>
      </c>
      <c r="B40" s="80" t="s">
        <v>173</v>
      </c>
      <c r="C40" s="81"/>
      <c r="D40" s="94" t="s">
        <v>162</v>
      </c>
      <c r="E40" s="81"/>
      <c r="F40" s="101">
        <v>45134</v>
      </c>
      <c r="G40" s="101">
        <v>45164</v>
      </c>
      <c r="H40" s="96">
        <v>2500</v>
      </c>
    </row>
    <row r="41" spans="1:8" x14ac:dyDescent="0.25">
      <c r="A41" s="93" t="s">
        <v>21</v>
      </c>
      <c r="B41" s="80" t="s">
        <v>173</v>
      </c>
      <c r="C41" s="82" t="s">
        <v>168</v>
      </c>
      <c r="D41" s="94" t="s">
        <v>9</v>
      </c>
      <c r="E41" s="81"/>
      <c r="F41" s="101">
        <v>45134</v>
      </c>
      <c r="G41" s="101">
        <v>45169</v>
      </c>
      <c r="H41" s="96">
        <v>8499.4599999999991</v>
      </c>
    </row>
    <row r="42" spans="1:8" x14ac:dyDescent="0.25">
      <c r="A42" s="93" t="s">
        <v>21</v>
      </c>
      <c r="B42" s="80" t="s">
        <v>173</v>
      </c>
      <c r="C42" s="81"/>
      <c r="D42" s="94" t="s">
        <v>0</v>
      </c>
      <c r="E42" s="81"/>
      <c r="F42" s="101">
        <v>45134</v>
      </c>
      <c r="G42" s="101">
        <v>45164</v>
      </c>
      <c r="H42" s="96">
        <v>2999.87</v>
      </c>
    </row>
    <row r="43" spans="1:8" x14ac:dyDescent="0.25">
      <c r="A43" s="93" t="s">
        <v>21</v>
      </c>
      <c r="B43" s="80" t="s">
        <v>173</v>
      </c>
      <c r="C43" s="81"/>
      <c r="D43" s="94" t="s">
        <v>1</v>
      </c>
      <c r="E43" s="81"/>
      <c r="F43" s="101">
        <v>45134</v>
      </c>
      <c r="G43" s="101">
        <v>45164</v>
      </c>
      <c r="H43" s="96">
        <v>1995.65</v>
      </c>
    </row>
    <row r="44" spans="1:8" x14ac:dyDescent="0.25">
      <c r="A44" s="93" t="s">
        <v>21</v>
      </c>
      <c r="B44" s="80" t="s">
        <v>173</v>
      </c>
      <c r="C44" s="82" t="s">
        <v>161</v>
      </c>
      <c r="D44" s="94" t="s">
        <v>69</v>
      </c>
      <c r="E44" s="81"/>
      <c r="F44" s="101">
        <v>45134</v>
      </c>
      <c r="G44" s="101">
        <v>45164</v>
      </c>
      <c r="H44" s="96">
        <v>1000</v>
      </c>
    </row>
    <row r="45" spans="1:8" x14ac:dyDescent="0.25">
      <c r="A45" s="93" t="s">
        <v>21</v>
      </c>
      <c r="B45" s="80" t="s">
        <v>173</v>
      </c>
      <c r="C45" s="81"/>
      <c r="D45" s="94" t="s">
        <v>44</v>
      </c>
      <c r="E45" s="81"/>
      <c r="F45" s="101">
        <v>45134</v>
      </c>
      <c r="G45" s="101">
        <v>45164</v>
      </c>
      <c r="H45" s="96">
        <v>2000</v>
      </c>
    </row>
    <row r="46" spans="1:8" x14ac:dyDescent="0.25">
      <c r="A46" s="93" t="s">
        <v>21</v>
      </c>
      <c r="B46" s="80" t="s">
        <v>173</v>
      </c>
      <c r="C46" s="81"/>
      <c r="D46" s="94" t="s">
        <v>12</v>
      </c>
      <c r="E46" s="81"/>
      <c r="F46" s="101">
        <v>45134</v>
      </c>
      <c r="G46" s="101">
        <v>45164</v>
      </c>
      <c r="H46" s="96">
        <v>1000</v>
      </c>
    </row>
    <row r="47" spans="1:8" ht="15.75" thickBot="1" x14ac:dyDescent="0.3">
      <c r="A47" s="67" t="s">
        <v>21</v>
      </c>
      <c r="B47" s="68" t="s">
        <v>173</v>
      </c>
      <c r="C47" s="69"/>
      <c r="D47" s="97" t="s">
        <v>174</v>
      </c>
      <c r="E47" s="97"/>
      <c r="F47" s="102"/>
      <c r="G47" s="102"/>
      <c r="H47" s="72">
        <v>2800</v>
      </c>
    </row>
    <row r="48" spans="1:8" ht="28.5" x14ac:dyDescent="0.25">
      <c r="A48" s="89" t="s">
        <v>21</v>
      </c>
      <c r="B48" s="74" t="s">
        <v>175</v>
      </c>
      <c r="C48" s="76" t="s">
        <v>161</v>
      </c>
      <c r="D48" s="75" t="s">
        <v>11</v>
      </c>
      <c r="E48" s="75"/>
      <c r="F48" s="98">
        <v>45136</v>
      </c>
      <c r="G48" s="98">
        <v>45169</v>
      </c>
      <c r="H48" s="92">
        <v>7000</v>
      </c>
    </row>
    <row r="49" spans="1:8" ht="28.5" x14ac:dyDescent="0.25">
      <c r="A49" s="93" t="s">
        <v>21</v>
      </c>
      <c r="B49" s="80" t="s">
        <v>175</v>
      </c>
      <c r="C49" s="81"/>
      <c r="D49" s="81" t="s">
        <v>162</v>
      </c>
      <c r="E49" s="81"/>
      <c r="F49" s="95">
        <v>45136</v>
      </c>
      <c r="G49" s="95">
        <v>45169</v>
      </c>
      <c r="H49" s="96">
        <v>3000</v>
      </c>
    </row>
    <row r="50" spans="1:8" ht="28.5" x14ac:dyDescent="0.25">
      <c r="A50" s="93" t="s">
        <v>21</v>
      </c>
      <c r="B50" s="80" t="s">
        <v>175</v>
      </c>
      <c r="C50" s="81"/>
      <c r="D50" s="81" t="s">
        <v>163</v>
      </c>
      <c r="E50" s="81"/>
      <c r="F50" s="95">
        <v>45136</v>
      </c>
      <c r="G50" s="95">
        <v>45169</v>
      </c>
      <c r="H50" s="96">
        <v>1000</v>
      </c>
    </row>
    <row r="51" spans="1:8" ht="28.5" x14ac:dyDescent="0.25">
      <c r="A51" s="93" t="s">
        <v>21</v>
      </c>
      <c r="B51" s="80" t="s">
        <v>175</v>
      </c>
      <c r="C51" s="81"/>
      <c r="D51" s="81" t="s">
        <v>164</v>
      </c>
      <c r="E51" s="81"/>
      <c r="F51" s="95">
        <v>45136</v>
      </c>
      <c r="G51" s="95">
        <v>45169</v>
      </c>
      <c r="H51" s="96">
        <v>1000</v>
      </c>
    </row>
    <row r="52" spans="1:8" ht="28.5" x14ac:dyDescent="0.25">
      <c r="A52" s="93" t="s">
        <v>21</v>
      </c>
      <c r="B52" s="80" t="s">
        <v>175</v>
      </c>
      <c r="C52" s="82" t="s">
        <v>168</v>
      </c>
      <c r="D52" s="81" t="s">
        <v>9</v>
      </c>
      <c r="E52" s="81"/>
      <c r="F52" s="95">
        <v>45136</v>
      </c>
      <c r="G52" s="95">
        <v>45169</v>
      </c>
      <c r="H52" s="96">
        <v>11504.68</v>
      </c>
    </row>
    <row r="53" spans="1:8" ht="28.5" x14ac:dyDescent="0.25">
      <c r="A53" s="93" t="s">
        <v>21</v>
      </c>
      <c r="B53" s="80" t="s">
        <v>175</v>
      </c>
      <c r="C53" s="81"/>
      <c r="D53" s="81" t="s">
        <v>0</v>
      </c>
      <c r="E53" s="81"/>
      <c r="F53" s="95">
        <v>45136</v>
      </c>
      <c r="G53" s="95">
        <v>45169</v>
      </c>
      <c r="H53" s="96">
        <v>7999.81</v>
      </c>
    </row>
    <row r="54" spans="1:8" ht="28.5" x14ac:dyDescent="0.25">
      <c r="A54" s="93" t="s">
        <v>21</v>
      </c>
      <c r="B54" s="80" t="s">
        <v>175</v>
      </c>
      <c r="C54" s="81"/>
      <c r="D54" s="81" t="s">
        <v>1</v>
      </c>
      <c r="E54" s="81"/>
      <c r="F54" s="95">
        <v>45136</v>
      </c>
      <c r="G54" s="95">
        <v>45169</v>
      </c>
      <c r="H54" s="96">
        <v>3991.38</v>
      </c>
    </row>
    <row r="55" spans="1:8" ht="28.5" x14ac:dyDescent="0.25">
      <c r="A55" s="93" t="s">
        <v>21</v>
      </c>
      <c r="B55" s="80" t="s">
        <v>175</v>
      </c>
      <c r="C55" s="82" t="s">
        <v>161</v>
      </c>
      <c r="D55" s="81" t="s">
        <v>176</v>
      </c>
      <c r="E55" s="81"/>
      <c r="F55" s="95">
        <v>45136</v>
      </c>
      <c r="G55" s="95">
        <v>45169</v>
      </c>
      <c r="H55" s="96">
        <v>3000</v>
      </c>
    </row>
    <row r="56" spans="1:8" ht="29.25" thickBot="1" x14ac:dyDescent="0.3">
      <c r="A56" s="67" t="s">
        <v>21</v>
      </c>
      <c r="B56" s="68" t="s">
        <v>175</v>
      </c>
      <c r="C56" s="69"/>
      <c r="D56" s="69" t="s">
        <v>118</v>
      </c>
      <c r="E56" s="69" t="s">
        <v>36</v>
      </c>
      <c r="F56" s="99"/>
      <c r="G56" s="99"/>
      <c r="H56" s="72">
        <v>6000</v>
      </c>
    </row>
    <row r="57" spans="1:8" x14ac:dyDescent="0.25">
      <c r="A57" s="89" t="s">
        <v>21</v>
      </c>
      <c r="B57" s="74" t="s">
        <v>177</v>
      </c>
      <c r="C57" s="76" t="s">
        <v>161</v>
      </c>
      <c r="D57" s="90" t="s">
        <v>31</v>
      </c>
      <c r="E57" s="75"/>
      <c r="F57" s="91">
        <v>45170</v>
      </c>
      <c r="G57" s="91">
        <v>45291</v>
      </c>
      <c r="H57" s="103">
        <v>18027.802100000001</v>
      </c>
    </row>
    <row r="58" spans="1:8" ht="15.75" thickBot="1" x14ac:dyDescent="0.3">
      <c r="A58" s="67" t="s">
        <v>21</v>
      </c>
      <c r="B58" s="68" t="s">
        <v>177</v>
      </c>
      <c r="C58" s="69"/>
      <c r="D58" s="97" t="s">
        <v>32</v>
      </c>
      <c r="E58" s="69"/>
      <c r="F58" s="102">
        <v>45184</v>
      </c>
      <c r="G58" s="102">
        <v>45245</v>
      </c>
      <c r="H58" s="104">
        <v>16250</v>
      </c>
    </row>
    <row r="59" spans="1:8" ht="29.25" thickBot="1" x14ac:dyDescent="0.3">
      <c r="A59" s="105" t="s">
        <v>178</v>
      </c>
      <c r="B59" s="106" t="s">
        <v>179</v>
      </c>
      <c r="C59" s="107" t="s">
        <v>180</v>
      </c>
      <c r="D59" s="108" t="s">
        <v>181</v>
      </c>
      <c r="E59" s="108" t="s">
        <v>182</v>
      </c>
      <c r="F59" s="109">
        <v>45108</v>
      </c>
      <c r="G59" s="109"/>
      <c r="H59" s="110">
        <v>2904</v>
      </c>
    </row>
    <row r="60" spans="1:8" ht="29.25" thickBot="1" x14ac:dyDescent="0.3">
      <c r="A60" s="105" t="s">
        <v>178</v>
      </c>
      <c r="B60" s="106" t="s">
        <v>183</v>
      </c>
      <c r="C60" s="107" t="s">
        <v>184</v>
      </c>
      <c r="D60" s="108" t="s">
        <v>185</v>
      </c>
      <c r="E60" s="108" t="s">
        <v>185</v>
      </c>
      <c r="F60" s="109">
        <v>45139</v>
      </c>
      <c r="G60" s="109"/>
      <c r="H60" s="110">
        <v>17363.5</v>
      </c>
    </row>
    <row r="61" spans="1:8" ht="29.25" thickBot="1" x14ac:dyDescent="0.3">
      <c r="A61" s="105" t="s">
        <v>178</v>
      </c>
      <c r="B61" s="106" t="s">
        <v>186</v>
      </c>
      <c r="C61" s="107" t="s">
        <v>187</v>
      </c>
      <c r="D61" s="108" t="s">
        <v>188</v>
      </c>
      <c r="E61" s="108" t="s">
        <v>189</v>
      </c>
      <c r="F61" s="109">
        <v>45139</v>
      </c>
      <c r="G61" s="109"/>
      <c r="H61" s="110">
        <v>15730</v>
      </c>
    </row>
    <row r="62" spans="1:8" ht="57.75" thickBot="1" x14ac:dyDescent="0.3">
      <c r="A62" s="105" t="s">
        <v>178</v>
      </c>
      <c r="B62" s="106" t="s">
        <v>190</v>
      </c>
      <c r="C62" s="107" t="s">
        <v>191</v>
      </c>
      <c r="D62" s="108" t="s">
        <v>192</v>
      </c>
      <c r="E62" s="108" t="s">
        <v>193</v>
      </c>
      <c r="F62" s="109">
        <v>45208</v>
      </c>
      <c r="G62" s="109" t="s">
        <v>194</v>
      </c>
      <c r="H62" s="110">
        <v>12100</v>
      </c>
    </row>
    <row r="63" spans="1:8" x14ac:dyDescent="0.25">
      <c r="A63" s="111"/>
      <c r="B63" s="112"/>
      <c r="C63" s="111"/>
      <c r="D63" s="111"/>
      <c r="E63" s="111"/>
      <c r="F63" s="111"/>
      <c r="G63" s="111"/>
      <c r="H63" s="113"/>
    </row>
    <row r="64" spans="1:8" x14ac:dyDescent="0.25">
      <c r="A64" s="111"/>
      <c r="B64" s="112"/>
      <c r="C64" s="111"/>
      <c r="D64" s="111"/>
      <c r="E64" s="111"/>
      <c r="F64" s="111"/>
      <c r="G64" s="111"/>
      <c r="H64" s="113"/>
    </row>
    <row r="65" spans="1:8" x14ac:dyDescent="0.25">
      <c r="A65" s="111"/>
      <c r="B65" s="112"/>
      <c r="C65" s="111"/>
      <c r="D65" s="111"/>
      <c r="E65" s="111"/>
      <c r="F65" s="114" t="s">
        <v>195</v>
      </c>
      <c r="G65" s="114"/>
      <c r="H65" s="229">
        <f>SUM(H2:H62)</f>
        <v>413190.61210000003</v>
      </c>
    </row>
    <row r="66" spans="1:8" x14ac:dyDescent="0.25">
      <c r="A66" s="115"/>
      <c r="B66" s="115"/>
      <c r="C66" s="115"/>
      <c r="D66" s="115"/>
      <c r="E66" s="115"/>
      <c r="F66" s="115"/>
      <c r="G66" s="115"/>
      <c r="H66" s="115"/>
    </row>
  </sheetData>
  <mergeCells count="1">
    <mergeCell ref="F65:G6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workbookViewId="0"/>
  </sheetViews>
  <sheetFormatPr baseColWidth="10" defaultRowHeight="15" x14ac:dyDescent="0.25"/>
  <cols>
    <col min="1" max="1" width="36.7109375" bestFit="1" customWidth="1"/>
    <col min="2" max="2" width="41.28515625" bestFit="1" customWidth="1"/>
    <col min="3" max="3" width="78.85546875" bestFit="1" customWidth="1"/>
    <col min="4" max="4" width="42.28515625" bestFit="1" customWidth="1"/>
    <col min="5" max="5" width="28.42578125" bestFit="1" customWidth="1"/>
    <col min="6" max="6" width="14" bestFit="1" customWidth="1"/>
    <col min="7" max="7" width="10.42578125" bestFit="1" customWidth="1"/>
    <col min="8" max="8" width="11.5703125" bestFit="1" customWidth="1"/>
  </cols>
  <sheetData>
    <row r="1" spans="1:8" x14ac:dyDescent="0.25">
      <c r="A1" s="1" t="s">
        <v>14</v>
      </c>
      <c r="B1" s="1" t="s">
        <v>145</v>
      </c>
      <c r="C1" s="1" t="s">
        <v>22</v>
      </c>
      <c r="D1" s="28" t="s">
        <v>16</v>
      </c>
      <c r="E1" s="1" t="s">
        <v>17</v>
      </c>
      <c r="F1" s="28" t="s">
        <v>18</v>
      </c>
      <c r="G1" s="28" t="s">
        <v>19</v>
      </c>
      <c r="H1" s="116" t="s">
        <v>20</v>
      </c>
    </row>
    <row r="2" spans="1:8" x14ac:dyDescent="0.25">
      <c r="A2" s="117" t="s">
        <v>196</v>
      </c>
      <c r="B2" s="118" t="s">
        <v>197</v>
      </c>
      <c r="C2" s="119" t="s">
        <v>198</v>
      </c>
      <c r="D2" s="120" t="s">
        <v>110</v>
      </c>
      <c r="E2" s="119" t="s">
        <v>154</v>
      </c>
      <c r="F2" s="41">
        <v>45250</v>
      </c>
      <c r="G2" s="41">
        <v>45255</v>
      </c>
      <c r="H2" s="121">
        <v>7500</v>
      </c>
    </row>
    <row r="3" spans="1:8" x14ac:dyDescent="0.25">
      <c r="A3" s="117" t="s">
        <v>196</v>
      </c>
      <c r="B3" s="118" t="s">
        <v>197</v>
      </c>
      <c r="C3" s="119" t="s">
        <v>198</v>
      </c>
      <c r="D3" s="122" t="s">
        <v>159</v>
      </c>
      <c r="E3" s="119" t="s">
        <v>199</v>
      </c>
      <c r="F3" s="41">
        <v>45250</v>
      </c>
      <c r="G3" s="41">
        <v>45255</v>
      </c>
      <c r="H3" s="121">
        <v>1954</v>
      </c>
    </row>
    <row r="4" spans="1:8" x14ac:dyDescent="0.25">
      <c r="A4" s="117" t="s">
        <v>196</v>
      </c>
      <c r="B4" s="118" t="s">
        <v>197</v>
      </c>
      <c r="C4" s="119" t="s">
        <v>198</v>
      </c>
      <c r="D4" s="122" t="s">
        <v>117</v>
      </c>
      <c r="E4" s="119" t="s">
        <v>154</v>
      </c>
      <c r="F4" s="41">
        <v>45250</v>
      </c>
      <c r="G4" s="41">
        <v>45255</v>
      </c>
      <c r="H4" s="121">
        <v>5000</v>
      </c>
    </row>
    <row r="5" spans="1:8" x14ac:dyDescent="0.25">
      <c r="A5" s="117" t="s">
        <v>196</v>
      </c>
      <c r="B5" s="118" t="s">
        <v>200</v>
      </c>
      <c r="C5" s="119" t="s">
        <v>198</v>
      </c>
      <c r="D5" s="120" t="s">
        <v>201</v>
      </c>
      <c r="E5" s="119" t="s">
        <v>199</v>
      </c>
      <c r="F5" s="41">
        <v>45250</v>
      </c>
      <c r="G5" s="41">
        <v>45255</v>
      </c>
      <c r="H5" s="121">
        <v>3630</v>
      </c>
    </row>
    <row r="6" spans="1:8" x14ac:dyDescent="0.25">
      <c r="A6" s="117" t="s">
        <v>196</v>
      </c>
      <c r="B6" s="118" t="s">
        <v>200</v>
      </c>
      <c r="C6" s="119" t="s">
        <v>198</v>
      </c>
      <c r="D6" s="122" t="s">
        <v>129</v>
      </c>
      <c r="E6" s="119" t="s">
        <v>154</v>
      </c>
      <c r="F6" s="41">
        <v>45250</v>
      </c>
      <c r="G6" s="41">
        <v>45255</v>
      </c>
      <c r="H6" s="121">
        <v>1815</v>
      </c>
    </row>
    <row r="7" spans="1:8" x14ac:dyDescent="0.25">
      <c r="A7" s="117" t="s">
        <v>196</v>
      </c>
      <c r="B7" s="118" t="s">
        <v>200</v>
      </c>
      <c r="C7" s="119" t="s">
        <v>198</v>
      </c>
      <c r="D7" s="123" t="s">
        <v>202</v>
      </c>
      <c r="E7" s="119" t="s">
        <v>203</v>
      </c>
      <c r="F7" s="41">
        <v>45250</v>
      </c>
      <c r="G7" s="41">
        <v>45255</v>
      </c>
      <c r="H7" s="121">
        <v>484</v>
      </c>
    </row>
    <row r="8" spans="1:8" x14ac:dyDescent="0.25">
      <c r="A8" s="117" t="s">
        <v>196</v>
      </c>
      <c r="B8" s="118" t="s">
        <v>200</v>
      </c>
      <c r="C8" s="119" t="s">
        <v>198</v>
      </c>
      <c r="D8" s="122" t="s">
        <v>204</v>
      </c>
      <c r="E8" s="119" t="s">
        <v>203</v>
      </c>
      <c r="F8" s="41">
        <v>45250</v>
      </c>
      <c r="G8" s="41">
        <v>45255</v>
      </c>
      <c r="H8" s="121">
        <v>484</v>
      </c>
    </row>
    <row r="9" spans="1:8" x14ac:dyDescent="0.25">
      <c r="A9" s="117" t="s">
        <v>196</v>
      </c>
      <c r="B9" s="118" t="s">
        <v>200</v>
      </c>
      <c r="C9" s="119" t="s">
        <v>198</v>
      </c>
      <c r="D9" s="120" t="s">
        <v>118</v>
      </c>
      <c r="E9" s="119" t="s">
        <v>203</v>
      </c>
      <c r="F9" s="41">
        <v>45250</v>
      </c>
      <c r="G9" s="41">
        <v>45255</v>
      </c>
      <c r="H9" s="121">
        <v>800</v>
      </c>
    </row>
    <row r="10" spans="1:8" x14ac:dyDescent="0.25">
      <c r="A10" s="117" t="s">
        <v>196</v>
      </c>
      <c r="B10" s="118" t="s">
        <v>200</v>
      </c>
      <c r="C10" s="119" t="s">
        <v>198</v>
      </c>
      <c r="D10" s="123" t="s">
        <v>205</v>
      </c>
      <c r="E10" s="119" t="s">
        <v>206</v>
      </c>
      <c r="F10" s="41">
        <v>45250</v>
      </c>
      <c r="G10" s="41">
        <v>45255</v>
      </c>
      <c r="H10" s="121">
        <v>4649</v>
      </c>
    </row>
    <row r="11" spans="1:8" x14ac:dyDescent="0.25">
      <c r="A11" s="117" t="s">
        <v>196</v>
      </c>
      <c r="B11" s="118" t="s">
        <v>200</v>
      </c>
      <c r="C11" s="119" t="s">
        <v>198</v>
      </c>
      <c r="D11" s="120" t="s">
        <v>207</v>
      </c>
      <c r="E11" s="119" t="s">
        <v>206</v>
      </c>
      <c r="F11" s="41">
        <v>45250</v>
      </c>
      <c r="G11" s="41">
        <v>45255</v>
      </c>
      <c r="H11" s="121">
        <v>4900</v>
      </c>
    </row>
    <row r="12" spans="1:8" x14ac:dyDescent="0.25">
      <c r="A12" s="117" t="s">
        <v>196</v>
      </c>
      <c r="B12" s="118" t="s">
        <v>200</v>
      </c>
      <c r="C12" s="119" t="s">
        <v>198</v>
      </c>
      <c r="D12" s="120" t="s">
        <v>208</v>
      </c>
      <c r="E12" s="119" t="s">
        <v>206</v>
      </c>
      <c r="F12" s="41">
        <v>45250</v>
      </c>
      <c r="G12" s="41">
        <v>45255</v>
      </c>
      <c r="H12" s="121">
        <v>4899</v>
      </c>
    </row>
    <row r="13" spans="1:8" x14ac:dyDescent="0.25">
      <c r="A13" s="117" t="s">
        <v>196</v>
      </c>
      <c r="B13" s="118" t="s">
        <v>200</v>
      </c>
      <c r="C13" s="119" t="s">
        <v>198</v>
      </c>
      <c r="D13" s="120" t="s">
        <v>209</v>
      </c>
      <c r="E13" s="119" t="s">
        <v>206</v>
      </c>
      <c r="F13" s="41">
        <v>45250</v>
      </c>
      <c r="G13" s="41">
        <v>45255</v>
      </c>
      <c r="H13" s="19">
        <v>600</v>
      </c>
    </row>
    <row r="14" spans="1:8" ht="15.75" thickBot="1" x14ac:dyDescent="0.3">
      <c r="A14" s="124" t="s">
        <v>196</v>
      </c>
      <c r="B14" s="125" t="s">
        <v>200</v>
      </c>
      <c r="C14" s="126" t="s">
        <v>198</v>
      </c>
      <c r="D14" s="127" t="s">
        <v>210</v>
      </c>
      <c r="E14" s="126" t="s">
        <v>211</v>
      </c>
      <c r="F14" s="34">
        <v>45251</v>
      </c>
      <c r="G14" s="34">
        <v>45257</v>
      </c>
      <c r="H14" s="128">
        <v>7730</v>
      </c>
    </row>
    <row r="15" spans="1:8" ht="15.75" thickBot="1" x14ac:dyDescent="0.3">
      <c r="A15" s="129" t="s">
        <v>212</v>
      </c>
      <c r="B15" s="129" t="s">
        <v>213</v>
      </c>
      <c r="C15" s="129" t="s">
        <v>214</v>
      </c>
      <c r="D15" s="130" t="s">
        <v>110</v>
      </c>
      <c r="E15" s="131" t="s">
        <v>154</v>
      </c>
      <c r="F15" s="55"/>
      <c r="G15" s="55"/>
      <c r="H15" s="132">
        <v>17998.75</v>
      </c>
    </row>
    <row r="16" spans="1:8" x14ac:dyDescent="0.25">
      <c r="A16" s="133" t="s">
        <v>215</v>
      </c>
      <c r="B16" s="133" t="s">
        <v>216</v>
      </c>
      <c r="C16" s="134" t="s">
        <v>217</v>
      </c>
      <c r="D16" s="135" t="s">
        <v>218</v>
      </c>
      <c r="E16" s="136" t="s">
        <v>203</v>
      </c>
      <c r="F16" s="137">
        <v>45257</v>
      </c>
      <c r="G16" s="137">
        <v>45284</v>
      </c>
      <c r="H16" s="138">
        <v>3000</v>
      </c>
    </row>
    <row r="17" spans="1:8" x14ac:dyDescent="0.25">
      <c r="A17" s="118" t="s">
        <v>215</v>
      </c>
      <c r="B17" s="118" t="s">
        <v>216</v>
      </c>
      <c r="C17" s="139" t="s">
        <v>217</v>
      </c>
      <c r="D17" s="120" t="s">
        <v>118</v>
      </c>
      <c r="E17" s="4" t="s">
        <v>203</v>
      </c>
      <c r="F17" s="31">
        <v>45257</v>
      </c>
      <c r="G17" s="31">
        <v>45284</v>
      </c>
      <c r="H17" s="19">
        <v>3000</v>
      </c>
    </row>
    <row r="18" spans="1:8" x14ac:dyDescent="0.25">
      <c r="A18" s="118" t="s">
        <v>215</v>
      </c>
      <c r="B18" s="118" t="s">
        <v>216</v>
      </c>
      <c r="C18" s="139" t="s">
        <v>217</v>
      </c>
      <c r="D18" s="120" t="s">
        <v>34</v>
      </c>
      <c r="E18" s="4" t="s">
        <v>203</v>
      </c>
      <c r="F18" s="31">
        <v>45257</v>
      </c>
      <c r="G18" s="31">
        <v>45284</v>
      </c>
      <c r="H18" s="19">
        <v>2000</v>
      </c>
    </row>
    <row r="19" spans="1:8" x14ac:dyDescent="0.25">
      <c r="A19" s="118" t="s">
        <v>215</v>
      </c>
      <c r="B19" s="118" t="s">
        <v>216</v>
      </c>
      <c r="C19" s="139" t="s">
        <v>217</v>
      </c>
      <c r="D19" s="140" t="s">
        <v>202</v>
      </c>
      <c r="E19" s="4" t="s">
        <v>203</v>
      </c>
      <c r="F19" s="31">
        <v>45257</v>
      </c>
      <c r="G19" s="31">
        <v>45284</v>
      </c>
      <c r="H19" s="19">
        <v>1000</v>
      </c>
    </row>
    <row r="20" spans="1:8" x14ac:dyDescent="0.25">
      <c r="A20" s="118" t="s">
        <v>215</v>
      </c>
      <c r="B20" s="118" t="s">
        <v>216</v>
      </c>
      <c r="C20" s="139" t="s">
        <v>217</v>
      </c>
      <c r="D20" s="140" t="s">
        <v>219</v>
      </c>
      <c r="E20" s="4" t="s">
        <v>203</v>
      </c>
      <c r="F20" s="31">
        <v>45257</v>
      </c>
      <c r="G20" s="31">
        <v>45284</v>
      </c>
      <c r="H20" s="19">
        <v>3025</v>
      </c>
    </row>
    <row r="21" spans="1:8" x14ac:dyDescent="0.25">
      <c r="A21" s="118" t="s">
        <v>215</v>
      </c>
      <c r="B21" s="118" t="s">
        <v>216</v>
      </c>
      <c r="C21" s="139" t="s">
        <v>217</v>
      </c>
      <c r="D21" s="120" t="s">
        <v>11</v>
      </c>
      <c r="E21" s="4" t="s">
        <v>203</v>
      </c>
      <c r="F21" s="31">
        <v>45257</v>
      </c>
      <c r="G21" s="31">
        <v>45284</v>
      </c>
      <c r="H21" s="19">
        <v>13000</v>
      </c>
    </row>
    <row r="22" spans="1:8" x14ac:dyDescent="0.25">
      <c r="A22" s="118" t="s">
        <v>215</v>
      </c>
      <c r="B22" s="118" t="s">
        <v>216</v>
      </c>
      <c r="C22" s="139" t="s">
        <v>217</v>
      </c>
      <c r="D22" s="120" t="s">
        <v>68</v>
      </c>
      <c r="E22" s="4" t="s">
        <v>203</v>
      </c>
      <c r="F22" s="31">
        <v>45257</v>
      </c>
      <c r="G22" s="31">
        <v>45284</v>
      </c>
      <c r="H22" s="19">
        <v>3000</v>
      </c>
    </row>
    <row r="23" spans="1:8" x14ac:dyDescent="0.25">
      <c r="A23" s="118" t="s">
        <v>215</v>
      </c>
      <c r="B23" s="118" t="s">
        <v>216</v>
      </c>
      <c r="C23" s="139" t="s">
        <v>217</v>
      </c>
      <c r="D23" s="140" t="s">
        <v>220</v>
      </c>
      <c r="E23" s="4" t="s">
        <v>203</v>
      </c>
      <c r="F23" s="31">
        <v>45257</v>
      </c>
      <c r="G23" s="31">
        <v>45284</v>
      </c>
      <c r="H23" s="19">
        <v>2420</v>
      </c>
    </row>
    <row r="24" spans="1:8" x14ac:dyDescent="0.25">
      <c r="A24" s="118" t="s">
        <v>215</v>
      </c>
      <c r="B24" s="118" t="s">
        <v>216</v>
      </c>
      <c r="C24" s="139" t="s">
        <v>217</v>
      </c>
      <c r="D24" s="120" t="s">
        <v>221</v>
      </c>
      <c r="E24" s="4" t="s">
        <v>203</v>
      </c>
      <c r="F24" s="31">
        <v>45257</v>
      </c>
      <c r="G24" s="31">
        <v>45284</v>
      </c>
      <c r="H24" s="19">
        <v>2000</v>
      </c>
    </row>
    <row r="25" spans="1:8" x14ac:dyDescent="0.25">
      <c r="A25" s="118" t="s">
        <v>215</v>
      </c>
      <c r="B25" s="118" t="s">
        <v>216</v>
      </c>
      <c r="C25" s="139" t="s">
        <v>217</v>
      </c>
      <c r="D25" s="120" t="s">
        <v>208</v>
      </c>
      <c r="E25" s="4" t="s">
        <v>206</v>
      </c>
      <c r="F25" s="31">
        <v>45257</v>
      </c>
      <c r="G25" s="31">
        <v>45284</v>
      </c>
      <c r="H25" s="19">
        <v>14910.95</v>
      </c>
    </row>
    <row r="26" spans="1:8" x14ac:dyDescent="0.25">
      <c r="A26" s="118" t="s">
        <v>215</v>
      </c>
      <c r="B26" s="118" t="s">
        <v>216</v>
      </c>
      <c r="C26" s="139" t="s">
        <v>217</v>
      </c>
      <c r="D26" s="140" t="s">
        <v>222</v>
      </c>
      <c r="E26" s="4" t="s">
        <v>206</v>
      </c>
      <c r="F26" s="31">
        <v>45257</v>
      </c>
      <c r="G26" s="31">
        <v>45284</v>
      </c>
      <c r="H26" s="19">
        <v>726</v>
      </c>
    </row>
    <row r="27" spans="1:8" x14ac:dyDescent="0.25">
      <c r="A27" s="118" t="s">
        <v>215</v>
      </c>
      <c r="B27" s="118" t="s">
        <v>216</v>
      </c>
      <c r="C27" s="139" t="s">
        <v>217</v>
      </c>
      <c r="D27" s="120" t="s">
        <v>209</v>
      </c>
      <c r="E27" s="4" t="s">
        <v>206</v>
      </c>
      <c r="F27" s="31">
        <v>45257</v>
      </c>
      <c r="G27" s="31">
        <v>45284</v>
      </c>
      <c r="H27" s="19">
        <v>1210</v>
      </c>
    </row>
    <row r="28" spans="1:8" x14ac:dyDescent="0.25">
      <c r="A28" s="118" t="s">
        <v>215</v>
      </c>
      <c r="B28" s="118" t="s">
        <v>216</v>
      </c>
      <c r="C28" s="139" t="s">
        <v>217</v>
      </c>
      <c r="D28" s="120" t="s">
        <v>207</v>
      </c>
      <c r="E28" s="4" t="s">
        <v>206</v>
      </c>
      <c r="F28" s="31">
        <v>45257</v>
      </c>
      <c r="G28" s="31">
        <v>45284</v>
      </c>
      <c r="H28" s="19">
        <v>5000</v>
      </c>
    </row>
    <row r="29" spans="1:8" x14ac:dyDescent="0.25">
      <c r="A29" s="118" t="s">
        <v>215</v>
      </c>
      <c r="B29" s="118" t="s">
        <v>216</v>
      </c>
      <c r="C29" s="139" t="s">
        <v>217</v>
      </c>
      <c r="D29" s="140" t="s">
        <v>205</v>
      </c>
      <c r="E29" s="4" t="s">
        <v>206</v>
      </c>
      <c r="F29" s="31">
        <v>45257</v>
      </c>
      <c r="G29" s="31">
        <v>45284</v>
      </c>
      <c r="H29" s="19">
        <v>9789.2000000000007</v>
      </c>
    </row>
    <row r="30" spans="1:8" x14ac:dyDescent="0.25">
      <c r="A30" s="118" t="s">
        <v>215</v>
      </c>
      <c r="B30" s="118" t="s">
        <v>216</v>
      </c>
      <c r="C30" s="139" t="s">
        <v>217</v>
      </c>
      <c r="D30" s="140" t="s">
        <v>223</v>
      </c>
      <c r="E30" s="119" t="s">
        <v>199</v>
      </c>
      <c r="F30" s="31">
        <v>45257</v>
      </c>
      <c r="G30" s="31">
        <v>45284</v>
      </c>
      <c r="H30" s="19">
        <v>1000</v>
      </c>
    </row>
    <row r="31" spans="1:8" x14ac:dyDescent="0.25">
      <c r="A31" s="118" t="s">
        <v>215</v>
      </c>
      <c r="B31" s="118" t="s">
        <v>216</v>
      </c>
      <c r="C31" s="139" t="s">
        <v>217</v>
      </c>
      <c r="D31" s="122" t="s">
        <v>129</v>
      </c>
      <c r="E31" s="4" t="s">
        <v>154</v>
      </c>
      <c r="F31" s="31">
        <v>45257</v>
      </c>
      <c r="G31" s="31">
        <v>45284</v>
      </c>
      <c r="H31" s="19">
        <v>12705</v>
      </c>
    </row>
    <row r="32" spans="1:8" x14ac:dyDescent="0.25">
      <c r="A32" s="118" t="s">
        <v>215</v>
      </c>
      <c r="B32" s="118" t="s">
        <v>216</v>
      </c>
      <c r="C32" s="139" t="s">
        <v>217</v>
      </c>
      <c r="D32" s="122" t="s">
        <v>159</v>
      </c>
      <c r="E32" s="119" t="s">
        <v>199</v>
      </c>
      <c r="F32" s="31">
        <v>45257</v>
      </c>
      <c r="G32" s="31">
        <v>45284</v>
      </c>
      <c r="H32" s="19">
        <v>11724.9</v>
      </c>
    </row>
    <row r="33" spans="1:8" x14ac:dyDescent="0.25">
      <c r="A33" s="118" t="s">
        <v>215</v>
      </c>
      <c r="B33" s="118" t="s">
        <v>216</v>
      </c>
      <c r="C33" s="139" t="s">
        <v>217</v>
      </c>
      <c r="D33" s="122" t="s">
        <v>117</v>
      </c>
      <c r="E33" s="4" t="s">
        <v>154</v>
      </c>
      <c r="F33" s="31">
        <v>45257</v>
      </c>
      <c r="G33" s="31">
        <v>45284</v>
      </c>
      <c r="H33" s="19">
        <v>18020</v>
      </c>
    </row>
    <row r="34" spans="1:8" x14ac:dyDescent="0.25">
      <c r="A34" s="118" t="s">
        <v>215</v>
      </c>
      <c r="B34" s="118" t="s">
        <v>216</v>
      </c>
      <c r="C34" s="139" t="s">
        <v>217</v>
      </c>
      <c r="D34" s="120" t="s">
        <v>10</v>
      </c>
      <c r="E34" s="119" t="s">
        <v>199</v>
      </c>
      <c r="F34" s="31">
        <v>45257</v>
      </c>
      <c r="G34" s="31">
        <v>45284</v>
      </c>
      <c r="H34" s="19">
        <v>18000</v>
      </c>
    </row>
    <row r="35" spans="1:8" ht="15.75" thickBot="1" x14ac:dyDescent="0.3">
      <c r="A35" s="125" t="s">
        <v>215</v>
      </c>
      <c r="B35" s="125" t="s">
        <v>216</v>
      </c>
      <c r="C35" s="141" t="s">
        <v>217</v>
      </c>
      <c r="D35" s="142" t="s">
        <v>201</v>
      </c>
      <c r="E35" s="7" t="s">
        <v>154</v>
      </c>
      <c r="F35" s="34">
        <v>45257</v>
      </c>
      <c r="G35" s="34">
        <v>45284</v>
      </c>
      <c r="H35" s="128">
        <v>12456.42</v>
      </c>
    </row>
    <row r="36" spans="1:8" x14ac:dyDescent="0.25">
      <c r="A36" s="133" t="s">
        <v>224</v>
      </c>
      <c r="B36" s="133" t="s">
        <v>225</v>
      </c>
      <c r="C36" s="133" t="s">
        <v>226</v>
      </c>
      <c r="D36" s="143" t="s">
        <v>110</v>
      </c>
      <c r="E36" s="136" t="s">
        <v>154</v>
      </c>
      <c r="F36" s="144">
        <v>45261</v>
      </c>
      <c r="G36" s="144">
        <v>45280</v>
      </c>
      <c r="H36" s="145">
        <v>15000</v>
      </c>
    </row>
    <row r="37" spans="1:8" x14ac:dyDescent="0.25">
      <c r="A37" s="118" t="s">
        <v>224</v>
      </c>
      <c r="B37" s="118" t="s">
        <v>225</v>
      </c>
      <c r="C37" s="118" t="s">
        <v>226</v>
      </c>
      <c r="D37" s="120" t="s">
        <v>5</v>
      </c>
      <c r="E37" s="4" t="s">
        <v>154</v>
      </c>
      <c r="F37" s="146">
        <v>45261</v>
      </c>
      <c r="G37" s="146">
        <v>45280</v>
      </c>
      <c r="H37" s="147">
        <v>14000</v>
      </c>
    </row>
    <row r="38" spans="1:8" x14ac:dyDescent="0.25">
      <c r="A38" s="118" t="s">
        <v>224</v>
      </c>
      <c r="B38" s="118" t="s">
        <v>225</v>
      </c>
      <c r="C38" s="118" t="s">
        <v>226</v>
      </c>
      <c r="D38" s="120" t="s">
        <v>9</v>
      </c>
      <c r="E38" s="4" t="s">
        <v>206</v>
      </c>
      <c r="F38" s="146">
        <v>45261</v>
      </c>
      <c r="G38" s="146">
        <v>45280</v>
      </c>
      <c r="H38" s="147">
        <v>15662.72</v>
      </c>
    </row>
    <row r="39" spans="1:8" x14ac:dyDescent="0.25">
      <c r="A39" s="118" t="s">
        <v>224</v>
      </c>
      <c r="B39" s="118" t="s">
        <v>225</v>
      </c>
      <c r="C39" s="118" t="s">
        <v>226</v>
      </c>
      <c r="D39" s="120" t="s">
        <v>0</v>
      </c>
      <c r="E39" s="4" t="s">
        <v>206</v>
      </c>
      <c r="F39" s="146">
        <v>45261</v>
      </c>
      <c r="G39" s="146">
        <v>45280</v>
      </c>
      <c r="H39" s="147">
        <v>15999.3</v>
      </c>
    </row>
    <row r="40" spans="1:8" x14ac:dyDescent="0.25">
      <c r="A40" s="118" t="s">
        <v>224</v>
      </c>
      <c r="B40" s="118" t="s">
        <v>225</v>
      </c>
      <c r="C40" s="118" t="s">
        <v>226</v>
      </c>
      <c r="D40" s="120" t="s">
        <v>1</v>
      </c>
      <c r="E40" s="4" t="s">
        <v>206</v>
      </c>
      <c r="F40" s="146">
        <v>45261</v>
      </c>
      <c r="G40" s="146">
        <v>45280</v>
      </c>
      <c r="H40" s="147">
        <v>16000</v>
      </c>
    </row>
    <row r="41" spans="1:8" x14ac:dyDescent="0.25">
      <c r="A41" s="118" t="s">
        <v>224</v>
      </c>
      <c r="B41" s="118" t="s">
        <v>225</v>
      </c>
      <c r="C41" s="118" t="s">
        <v>226</v>
      </c>
      <c r="D41" s="120" t="s">
        <v>227</v>
      </c>
      <c r="E41" s="4" t="s">
        <v>154</v>
      </c>
      <c r="F41" s="146">
        <v>45261</v>
      </c>
      <c r="G41" s="146">
        <v>45280</v>
      </c>
      <c r="H41" s="147">
        <v>3000</v>
      </c>
    </row>
    <row r="42" spans="1:8" x14ac:dyDescent="0.25">
      <c r="A42" s="118" t="s">
        <v>224</v>
      </c>
      <c r="B42" s="118" t="s">
        <v>225</v>
      </c>
      <c r="C42" s="118" t="s">
        <v>226</v>
      </c>
      <c r="D42" s="120" t="s">
        <v>87</v>
      </c>
      <c r="E42" s="4" t="s">
        <v>206</v>
      </c>
      <c r="F42" s="146">
        <v>45261</v>
      </c>
      <c r="G42" s="146">
        <v>45280</v>
      </c>
      <c r="H42" s="147">
        <v>2500</v>
      </c>
    </row>
    <row r="43" spans="1:8" x14ac:dyDescent="0.25">
      <c r="A43" s="118" t="s">
        <v>224</v>
      </c>
      <c r="B43" s="118" t="s">
        <v>225</v>
      </c>
      <c r="C43" s="118" t="s">
        <v>226</v>
      </c>
      <c r="D43" s="120" t="s">
        <v>209</v>
      </c>
      <c r="E43" s="4" t="s">
        <v>206</v>
      </c>
      <c r="F43" s="146">
        <v>45261</v>
      </c>
      <c r="G43" s="146">
        <v>45280</v>
      </c>
      <c r="H43" s="147">
        <v>2000</v>
      </c>
    </row>
    <row r="44" spans="1:8" x14ac:dyDescent="0.25">
      <c r="A44" s="118" t="s">
        <v>224</v>
      </c>
      <c r="B44" s="118" t="s">
        <v>225</v>
      </c>
      <c r="C44" s="118" t="s">
        <v>226</v>
      </c>
      <c r="D44" s="120" t="s">
        <v>221</v>
      </c>
      <c r="E44" s="4" t="s">
        <v>203</v>
      </c>
      <c r="F44" s="146">
        <v>45261</v>
      </c>
      <c r="G44" s="146">
        <v>45280</v>
      </c>
      <c r="H44" s="147">
        <v>2000</v>
      </c>
    </row>
    <row r="45" spans="1:8" ht="15.75" thickBot="1" x14ac:dyDescent="0.3">
      <c r="A45" s="125" t="s">
        <v>224</v>
      </c>
      <c r="B45" s="125" t="s">
        <v>225</v>
      </c>
      <c r="C45" s="125" t="s">
        <v>226</v>
      </c>
      <c r="D45" s="142" t="s">
        <v>118</v>
      </c>
      <c r="E45" s="7" t="s">
        <v>203</v>
      </c>
      <c r="F45" s="148">
        <v>45261</v>
      </c>
      <c r="G45" s="148">
        <v>45280</v>
      </c>
      <c r="H45" s="149">
        <v>2200</v>
      </c>
    </row>
    <row r="46" spans="1:8" x14ac:dyDescent="0.25">
      <c r="A46" s="133" t="s">
        <v>224</v>
      </c>
      <c r="B46" s="133" t="s">
        <v>228</v>
      </c>
      <c r="C46" s="133" t="s">
        <v>229</v>
      </c>
      <c r="D46" s="143" t="s">
        <v>10</v>
      </c>
      <c r="E46" s="150" t="s">
        <v>199</v>
      </c>
      <c r="F46" s="144">
        <v>45240</v>
      </c>
      <c r="G46" s="144">
        <v>45260</v>
      </c>
      <c r="H46" s="145">
        <v>15000</v>
      </c>
    </row>
    <row r="47" spans="1:8" x14ac:dyDescent="0.25">
      <c r="A47" s="118" t="s">
        <v>224</v>
      </c>
      <c r="B47" s="118" t="s">
        <v>228</v>
      </c>
      <c r="C47" s="118" t="s">
        <v>229</v>
      </c>
      <c r="D47" s="120" t="s">
        <v>11</v>
      </c>
      <c r="E47" s="4" t="s">
        <v>203</v>
      </c>
      <c r="F47" s="146">
        <v>45240</v>
      </c>
      <c r="G47" s="146">
        <v>45260</v>
      </c>
      <c r="H47" s="147">
        <v>15000</v>
      </c>
    </row>
    <row r="48" spans="1:8" x14ac:dyDescent="0.25">
      <c r="A48" s="118" t="s">
        <v>224</v>
      </c>
      <c r="B48" s="118" t="s">
        <v>228</v>
      </c>
      <c r="C48" s="118" t="s">
        <v>229</v>
      </c>
      <c r="D48" s="120" t="s">
        <v>5</v>
      </c>
      <c r="E48" s="4" t="s">
        <v>154</v>
      </c>
      <c r="F48" s="146">
        <v>45240</v>
      </c>
      <c r="G48" s="146">
        <v>45260</v>
      </c>
      <c r="H48" s="147">
        <v>14000</v>
      </c>
    </row>
    <row r="49" spans="1:8" x14ac:dyDescent="0.25">
      <c r="A49" s="118" t="s">
        <v>224</v>
      </c>
      <c r="B49" s="118" t="s">
        <v>228</v>
      </c>
      <c r="C49" s="118" t="s">
        <v>229</v>
      </c>
      <c r="D49" s="120" t="s">
        <v>163</v>
      </c>
      <c r="E49" s="4" t="s">
        <v>203</v>
      </c>
      <c r="F49" s="146">
        <v>45240</v>
      </c>
      <c r="G49" s="146">
        <v>45260</v>
      </c>
      <c r="H49" s="147">
        <v>15000</v>
      </c>
    </row>
    <row r="50" spans="1:8" x14ac:dyDescent="0.25">
      <c r="A50" s="118" t="s">
        <v>224</v>
      </c>
      <c r="B50" s="118" t="s">
        <v>228</v>
      </c>
      <c r="C50" s="118" t="s">
        <v>229</v>
      </c>
      <c r="D50" s="120" t="s">
        <v>9</v>
      </c>
      <c r="E50" s="4" t="s">
        <v>206</v>
      </c>
      <c r="F50" s="146">
        <v>45240</v>
      </c>
      <c r="G50" s="146">
        <v>45260</v>
      </c>
      <c r="H50" s="147">
        <v>15923.8</v>
      </c>
    </row>
    <row r="51" spans="1:8" x14ac:dyDescent="0.25">
      <c r="A51" s="118" t="s">
        <v>224</v>
      </c>
      <c r="B51" s="118" t="s">
        <v>228</v>
      </c>
      <c r="C51" s="118" t="s">
        <v>229</v>
      </c>
      <c r="D51" s="120" t="s">
        <v>0</v>
      </c>
      <c r="E51" s="4" t="s">
        <v>206</v>
      </c>
      <c r="F51" s="146">
        <v>45240</v>
      </c>
      <c r="G51" s="146">
        <v>45260</v>
      </c>
      <c r="H51" s="147">
        <v>15999.38</v>
      </c>
    </row>
    <row r="52" spans="1:8" x14ac:dyDescent="0.25">
      <c r="A52" s="118" t="s">
        <v>224</v>
      </c>
      <c r="B52" s="118" t="s">
        <v>228</v>
      </c>
      <c r="C52" s="118" t="s">
        <v>229</v>
      </c>
      <c r="D52" s="120" t="s">
        <v>1</v>
      </c>
      <c r="E52" s="4" t="s">
        <v>206</v>
      </c>
      <c r="F52" s="146">
        <v>45240</v>
      </c>
      <c r="G52" s="146">
        <v>45260</v>
      </c>
      <c r="H52" s="147">
        <v>16000</v>
      </c>
    </row>
    <row r="53" spans="1:8" ht="15.75" thickBot="1" x14ac:dyDescent="0.3">
      <c r="A53" s="125" t="s">
        <v>224</v>
      </c>
      <c r="B53" s="125" t="s">
        <v>228</v>
      </c>
      <c r="C53" s="125" t="s">
        <v>229</v>
      </c>
      <c r="D53" s="142" t="s">
        <v>230</v>
      </c>
      <c r="E53" s="7" t="s">
        <v>203</v>
      </c>
      <c r="F53" s="148">
        <v>45240</v>
      </c>
      <c r="G53" s="148">
        <v>45260</v>
      </c>
      <c r="H53" s="149">
        <v>2964.5</v>
      </c>
    </row>
    <row r="54" spans="1:8" x14ac:dyDescent="0.25">
      <c r="A54" s="133" t="s">
        <v>224</v>
      </c>
      <c r="B54" s="133" t="s">
        <v>231</v>
      </c>
      <c r="C54" s="133" t="s">
        <v>232</v>
      </c>
      <c r="D54" s="143" t="s">
        <v>11</v>
      </c>
      <c r="E54" s="136" t="s">
        <v>203</v>
      </c>
      <c r="F54" s="144">
        <v>45252</v>
      </c>
      <c r="G54" s="144">
        <v>45280</v>
      </c>
      <c r="H54" s="145">
        <v>15000</v>
      </c>
    </row>
    <row r="55" spans="1:8" x14ac:dyDescent="0.25">
      <c r="A55" s="118" t="s">
        <v>224</v>
      </c>
      <c r="B55" s="118" t="s">
        <v>231</v>
      </c>
      <c r="C55" s="118" t="s">
        <v>232</v>
      </c>
      <c r="D55" s="120" t="s">
        <v>5</v>
      </c>
      <c r="E55" s="4" t="s">
        <v>154</v>
      </c>
      <c r="F55" s="146">
        <v>45252</v>
      </c>
      <c r="G55" s="146">
        <v>45280</v>
      </c>
      <c r="H55" s="147">
        <v>12000</v>
      </c>
    </row>
    <row r="56" spans="1:8" x14ac:dyDescent="0.25">
      <c r="A56" s="118" t="s">
        <v>224</v>
      </c>
      <c r="B56" s="118" t="s">
        <v>231</v>
      </c>
      <c r="C56" s="118" t="s">
        <v>232</v>
      </c>
      <c r="D56" s="120" t="s">
        <v>9</v>
      </c>
      <c r="E56" s="4" t="s">
        <v>206</v>
      </c>
      <c r="F56" s="146">
        <v>45252</v>
      </c>
      <c r="G56" s="146">
        <v>45280</v>
      </c>
      <c r="H56" s="147">
        <v>15881.7</v>
      </c>
    </row>
    <row r="57" spans="1:8" x14ac:dyDescent="0.25">
      <c r="A57" s="118" t="s">
        <v>224</v>
      </c>
      <c r="B57" s="118" t="s">
        <v>231</v>
      </c>
      <c r="C57" s="118" t="s">
        <v>232</v>
      </c>
      <c r="D57" s="120" t="s">
        <v>0</v>
      </c>
      <c r="E57" s="4" t="s">
        <v>206</v>
      </c>
      <c r="F57" s="146">
        <v>45252</v>
      </c>
      <c r="G57" s="146">
        <v>45280</v>
      </c>
      <c r="H57" s="147">
        <v>15999.23</v>
      </c>
    </row>
    <row r="58" spans="1:8" x14ac:dyDescent="0.25">
      <c r="A58" s="118" t="s">
        <v>224</v>
      </c>
      <c r="B58" s="118" t="s">
        <v>231</v>
      </c>
      <c r="C58" s="118" t="s">
        <v>232</v>
      </c>
      <c r="D58" s="120" t="s">
        <v>1</v>
      </c>
      <c r="E58" s="4" t="s">
        <v>206</v>
      </c>
      <c r="F58" s="146">
        <v>45252</v>
      </c>
      <c r="G58" s="146">
        <v>45280</v>
      </c>
      <c r="H58" s="147">
        <v>16000</v>
      </c>
    </row>
    <row r="59" spans="1:8" ht="15.75" thickBot="1" x14ac:dyDescent="0.3">
      <c r="A59" s="125" t="s">
        <v>224</v>
      </c>
      <c r="B59" s="125" t="s">
        <v>231</v>
      </c>
      <c r="C59" s="125" t="s">
        <v>232</v>
      </c>
      <c r="D59" s="142" t="s">
        <v>87</v>
      </c>
      <c r="E59" s="7" t="s">
        <v>206</v>
      </c>
      <c r="F59" s="148">
        <v>45252</v>
      </c>
      <c r="G59" s="148">
        <v>45280</v>
      </c>
      <c r="H59" s="149">
        <v>2499.9899999999998</v>
      </c>
    </row>
    <row r="60" spans="1:8" x14ac:dyDescent="0.25">
      <c r="A60" s="133" t="s">
        <v>224</v>
      </c>
      <c r="B60" s="133" t="s">
        <v>233</v>
      </c>
      <c r="C60" s="133" t="s">
        <v>234</v>
      </c>
      <c r="D60" s="151" t="s">
        <v>110</v>
      </c>
      <c r="E60" s="136" t="s">
        <v>154</v>
      </c>
      <c r="F60" s="144">
        <v>45259</v>
      </c>
      <c r="G60" s="144">
        <v>45266</v>
      </c>
      <c r="H60" s="145">
        <v>15000</v>
      </c>
    </row>
    <row r="61" spans="1:8" x14ac:dyDescent="0.25">
      <c r="A61" s="118" t="s">
        <v>224</v>
      </c>
      <c r="B61" s="118" t="s">
        <v>233</v>
      </c>
      <c r="C61" s="118" t="s">
        <v>234</v>
      </c>
      <c r="D61" s="120" t="s">
        <v>5</v>
      </c>
      <c r="E61" s="4" t="s">
        <v>154</v>
      </c>
      <c r="F61" s="146">
        <v>45259</v>
      </c>
      <c r="G61" s="146">
        <v>45266</v>
      </c>
      <c r="H61" s="147">
        <v>14000</v>
      </c>
    </row>
    <row r="62" spans="1:8" x14ac:dyDescent="0.25">
      <c r="A62" s="118" t="s">
        <v>224</v>
      </c>
      <c r="B62" s="118" t="s">
        <v>233</v>
      </c>
      <c r="C62" s="118" t="s">
        <v>234</v>
      </c>
      <c r="D62" s="120" t="s">
        <v>201</v>
      </c>
      <c r="E62" s="4" t="s">
        <v>154</v>
      </c>
      <c r="F62" s="146">
        <v>45259</v>
      </c>
      <c r="G62" s="146">
        <v>45266</v>
      </c>
      <c r="H62" s="147">
        <v>3000</v>
      </c>
    </row>
    <row r="63" spans="1:8" x14ac:dyDescent="0.25">
      <c r="A63" s="118" t="s">
        <v>224</v>
      </c>
      <c r="B63" s="118" t="s">
        <v>233</v>
      </c>
      <c r="C63" s="118" t="s">
        <v>234</v>
      </c>
      <c r="D63" s="120" t="s">
        <v>9</v>
      </c>
      <c r="E63" s="4" t="s">
        <v>206</v>
      </c>
      <c r="F63" s="146">
        <v>45259</v>
      </c>
      <c r="G63" s="146">
        <v>45266</v>
      </c>
      <c r="H63" s="147">
        <v>15987.13</v>
      </c>
    </row>
    <row r="64" spans="1:8" x14ac:dyDescent="0.25">
      <c r="A64" s="118" t="s">
        <v>224</v>
      </c>
      <c r="B64" s="118" t="s">
        <v>233</v>
      </c>
      <c r="C64" s="118" t="s">
        <v>234</v>
      </c>
      <c r="D64" s="120" t="s">
        <v>0</v>
      </c>
      <c r="E64" s="4" t="s">
        <v>206</v>
      </c>
      <c r="F64" s="146">
        <v>45259</v>
      </c>
      <c r="G64" s="146">
        <v>45266</v>
      </c>
      <c r="H64" s="147">
        <v>15999.73</v>
      </c>
    </row>
    <row r="65" spans="1:8" x14ac:dyDescent="0.25">
      <c r="A65" s="118" t="s">
        <v>224</v>
      </c>
      <c r="B65" s="118" t="s">
        <v>233</v>
      </c>
      <c r="C65" s="118" t="s">
        <v>234</v>
      </c>
      <c r="D65" s="120" t="s">
        <v>1</v>
      </c>
      <c r="E65" s="4" t="s">
        <v>206</v>
      </c>
      <c r="F65" s="146">
        <v>45259</v>
      </c>
      <c r="G65" s="146">
        <v>45266</v>
      </c>
      <c r="H65" s="147">
        <v>16000</v>
      </c>
    </row>
    <row r="66" spans="1:8" x14ac:dyDescent="0.25">
      <c r="A66" s="118" t="s">
        <v>224</v>
      </c>
      <c r="B66" s="118" t="s">
        <v>233</v>
      </c>
      <c r="C66" s="118" t="s">
        <v>234</v>
      </c>
      <c r="D66" s="120" t="s">
        <v>209</v>
      </c>
      <c r="E66" s="4" t="s">
        <v>206</v>
      </c>
      <c r="F66" s="146">
        <v>45259</v>
      </c>
      <c r="G66" s="146">
        <v>45266</v>
      </c>
      <c r="H66" s="147">
        <v>2000</v>
      </c>
    </row>
    <row r="67" spans="1:8" x14ac:dyDescent="0.25">
      <c r="A67" s="118" t="s">
        <v>224</v>
      </c>
      <c r="B67" s="118" t="s">
        <v>233</v>
      </c>
      <c r="C67" s="118" t="s">
        <v>234</v>
      </c>
      <c r="D67" s="120" t="s">
        <v>118</v>
      </c>
      <c r="E67" s="4" t="s">
        <v>203</v>
      </c>
      <c r="F67" s="146">
        <v>45259</v>
      </c>
      <c r="G67" s="146">
        <v>45266</v>
      </c>
      <c r="H67" s="147">
        <v>2200</v>
      </c>
    </row>
    <row r="68" spans="1:8" ht="15.75" thickBot="1" x14ac:dyDescent="0.3">
      <c r="A68" s="125" t="s">
        <v>224</v>
      </c>
      <c r="B68" s="125" t="s">
        <v>233</v>
      </c>
      <c r="C68" s="125" t="s">
        <v>234</v>
      </c>
      <c r="D68" s="142" t="s">
        <v>68</v>
      </c>
      <c r="E68" s="7" t="s">
        <v>203</v>
      </c>
      <c r="F68" s="148">
        <v>45259</v>
      </c>
      <c r="G68" s="148">
        <v>45266</v>
      </c>
      <c r="H68" s="149">
        <v>1000</v>
      </c>
    </row>
    <row r="69" spans="1:8" x14ac:dyDescent="0.25">
      <c r="A69" s="133" t="s">
        <v>224</v>
      </c>
      <c r="B69" s="152" t="s">
        <v>235</v>
      </c>
      <c r="C69" s="152" t="s">
        <v>236</v>
      </c>
      <c r="D69" s="143" t="s">
        <v>9</v>
      </c>
      <c r="E69" s="136" t="s">
        <v>206</v>
      </c>
      <c r="F69" s="144">
        <v>45252</v>
      </c>
      <c r="G69" s="144">
        <v>45282</v>
      </c>
      <c r="H69" s="145">
        <v>15401.7</v>
      </c>
    </row>
    <row r="70" spans="1:8" x14ac:dyDescent="0.25">
      <c r="A70" s="118" t="s">
        <v>224</v>
      </c>
      <c r="B70" s="153" t="s">
        <v>235</v>
      </c>
      <c r="C70" s="153" t="s">
        <v>236</v>
      </c>
      <c r="D70" s="120" t="s">
        <v>0</v>
      </c>
      <c r="E70" s="4" t="s">
        <v>206</v>
      </c>
      <c r="F70" s="146">
        <v>45252</v>
      </c>
      <c r="G70" s="146">
        <v>45282</v>
      </c>
      <c r="H70" s="147">
        <v>15999.83</v>
      </c>
    </row>
    <row r="71" spans="1:8" x14ac:dyDescent="0.25">
      <c r="A71" s="118" t="s">
        <v>224</v>
      </c>
      <c r="B71" s="153" t="s">
        <v>235</v>
      </c>
      <c r="C71" s="153" t="s">
        <v>236</v>
      </c>
      <c r="D71" s="120" t="s">
        <v>1</v>
      </c>
      <c r="E71" s="4" t="s">
        <v>206</v>
      </c>
      <c r="F71" s="146">
        <v>45252</v>
      </c>
      <c r="G71" s="146">
        <v>45282</v>
      </c>
      <c r="H71" s="147">
        <v>16000</v>
      </c>
    </row>
    <row r="72" spans="1:8" x14ac:dyDescent="0.25">
      <c r="A72" s="118" t="s">
        <v>224</v>
      </c>
      <c r="B72" s="153" t="s">
        <v>235</v>
      </c>
      <c r="C72" s="153" t="s">
        <v>236</v>
      </c>
      <c r="D72" s="120" t="s">
        <v>237</v>
      </c>
      <c r="E72" s="4" t="s">
        <v>154</v>
      </c>
      <c r="F72" s="146">
        <v>45252</v>
      </c>
      <c r="G72" s="146">
        <v>45282</v>
      </c>
      <c r="H72" s="147">
        <v>3000</v>
      </c>
    </row>
    <row r="73" spans="1:8" x14ac:dyDescent="0.25">
      <c r="A73" s="118" t="s">
        <v>224</v>
      </c>
      <c r="B73" s="153" t="s">
        <v>235</v>
      </c>
      <c r="C73" s="153" t="s">
        <v>236</v>
      </c>
      <c r="D73" s="120" t="s">
        <v>87</v>
      </c>
      <c r="E73" s="4" t="s">
        <v>206</v>
      </c>
      <c r="F73" s="146">
        <v>45252</v>
      </c>
      <c r="G73" s="146">
        <v>45282</v>
      </c>
      <c r="H73" s="147">
        <v>2500</v>
      </c>
    </row>
    <row r="74" spans="1:8" x14ac:dyDescent="0.25">
      <c r="A74" s="118" t="s">
        <v>224</v>
      </c>
      <c r="B74" s="153" t="s">
        <v>235</v>
      </c>
      <c r="C74" s="153" t="s">
        <v>236</v>
      </c>
      <c r="D74" s="120" t="s">
        <v>209</v>
      </c>
      <c r="E74" s="4" t="s">
        <v>206</v>
      </c>
      <c r="F74" s="146">
        <v>45252</v>
      </c>
      <c r="G74" s="146">
        <v>45282</v>
      </c>
      <c r="H74" s="147">
        <v>2000</v>
      </c>
    </row>
    <row r="75" spans="1:8" x14ac:dyDescent="0.25">
      <c r="A75" s="118" t="s">
        <v>224</v>
      </c>
      <c r="B75" s="153" t="s">
        <v>235</v>
      </c>
      <c r="C75" s="153" t="s">
        <v>236</v>
      </c>
      <c r="D75" s="120" t="s">
        <v>110</v>
      </c>
      <c r="E75" s="4" t="s">
        <v>154</v>
      </c>
      <c r="F75" s="146">
        <v>45252</v>
      </c>
      <c r="G75" s="146">
        <v>45282</v>
      </c>
      <c r="H75" s="147">
        <v>15000</v>
      </c>
    </row>
    <row r="76" spans="1:8" x14ac:dyDescent="0.25">
      <c r="A76" s="118" t="s">
        <v>224</v>
      </c>
      <c r="B76" s="153" t="s">
        <v>235</v>
      </c>
      <c r="C76" s="153" t="s">
        <v>236</v>
      </c>
      <c r="D76" s="120" t="s">
        <v>5</v>
      </c>
      <c r="E76" s="4" t="s">
        <v>154</v>
      </c>
      <c r="F76" s="146">
        <v>45252</v>
      </c>
      <c r="G76" s="146">
        <v>45282</v>
      </c>
      <c r="H76" s="147">
        <v>14000</v>
      </c>
    </row>
    <row r="77" spans="1:8" x14ac:dyDescent="0.25">
      <c r="A77" s="118" t="s">
        <v>224</v>
      </c>
      <c r="B77" s="153" t="s">
        <v>235</v>
      </c>
      <c r="C77" s="153" t="s">
        <v>236</v>
      </c>
      <c r="D77" s="120" t="s">
        <v>34</v>
      </c>
      <c r="E77" s="4" t="s">
        <v>203</v>
      </c>
      <c r="F77" s="146">
        <v>45252</v>
      </c>
      <c r="G77" s="146">
        <v>45282</v>
      </c>
      <c r="H77" s="147">
        <v>2899.16</v>
      </c>
    </row>
    <row r="78" spans="1:8" x14ac:dyDescent="0.25">
      <c r="A78" s="118" t="s">
        <v>224</v>
      </c>
      <c r="B78" s="153" t="s">
        <v>235</v>
      </c>
      <c r="C78" s="153" t="s">
        <v>236</v>
      </c>
      <c r="D78" s="120" t="s">
        <v>68</v>
      </c>
      <c r="E78" s="4" t="s">
        <v>203</v>
      </c>
      <c r="F78" s="146">
        <v>45252</v>
      </c>
      <c r="G78" s="146">
        <v>45282</v>
      </c>
      <c r="H78" s="147">
        <v>2900</v>
      </c>
    </row>
    <row r="79" spans="1:8" x14ac:dyDescent="0.25">
      <c r="A79" s="118" t="s">
        <v>224</v>
      </c>
      <c r="B79" s="153" t="s">
        <v>235</v>
      </c>
      <c r="C79" s="153" t="s">
        <v>236</v>
      </c>
      <c r="D79" s="120" t="s">
        <v>230</v>
      </c>
      <c r="E79" s="4" t="s">
        <v>203</v>
      </c>
      <c r="F79" s="146">
        <v>45264</v>
      </c>
      <c r="G79" s="146">
        <v>45282</v>
      </c>
      <c r="H79" s="147">
        <v>2964.5</v>
      </c>
    </row>
    <row r="80" spans="1:8" ht="15.75" thickBot="1" x14ac:dyDescent="0.3">
      <c r="A80" s="125" t="s">
        <v>224</v>
      </c>
      <c r="B80" s="154" t="s">
        <v>235</v>
      </c>
      <c r="C80" s="154" t="s">
        <v>236</v>
      </c>
      <c r="D80" s="142" t="s">
        <v>221</v>
      </c>
      <c r="E80" s="7" t="s">
        <v>203</v>
      </c>
      <c r="F80" s="148">
        <v>45252</v>
      </c>
      <c r="G80" s="148">
        <v>45282</v>
      </c>
      <c r="H80" s="149">
        <v>1000</v>
      </c>
    </row>
    <row r="81" spans="1:8" x14ac:dyDescent="0.25">
      <c r="A81" s="133" t="s">
        <v>224</v>
      </c>
      <c r="B81" s="133" t="s">
        <v>238</v>
      </c>
      <c r="C81" s="152" t="s">
        <v>239</v>
      </c>
      <c r="D81" s="143" t="s">
        <v>11</v>
      </c>
      <c r="E81" s="136" t="s">
        <v>203</v>
      </c>
      <c r="F81" s="144">
        <v>45272</v>
      </c>
      <c r="G81" s="144">
        <v>45280</v>
      </c>
      <c r="H81" s="145">
        <v>3726</v>
      </c>
    </row>
    <row r="82" spans="1:8" x14ac:dyDescent="0.25">
      <c r="A82" s="118" t="s">
        <v>224</v>
      </c>
      <c r="B82" s="118" t="s">
        <v>238</v>
      </c>
      <c r="C82" s="153" t="s">
        <v>239</v>
      </c>
      <c r="D82" s="120" t="s">
        <v>9</v>
      </c>
      <c r="E82" s="4" t="s">
        <v>206</v>
      </c>
      <c r="F82" s="146">
        <v>45271</v>
      </c>
      <c r="G82" s="146">
        <v>45271</v>
      </c>
      <c r="H82" s="147">
        <v>13975.5</v>
      </c>
    </row>
    <row r="83" spans="1:8" ht="15.75" thickBot="1" x14ac:dyDescent="0.3">
      <c r="A83" s="125" t="s">
        <v>224</v>
      </c>
      <c r="B83" s="125" t="s">
        <v>238</v>
      </c>
      <c r="C83" s="154" t="s">
        <v>239</v>
      </c>
      <c r="D83" s="142" t="s">
        <v>0</v>
      </c>
      <c r="E83" s="7" t="s">
        <v>206</v>
      </c>
      <c r="F83" s="148">
        <v>45281</v>
      </c>
      <c r="G83" s="148">
        <v>45281</v>
      </c>
      <c r="H83" s="149">
        <v>9680</v>
      </c>
    </row>
    <row r="84" spans="1:8" x14ac:dyDescent="0.25">
      <c r="A84" s="133" t="s">
        <v>224</v>
      </c>
      <c r="B84" s="133" t="s">
        <v>240</v>
      </c>
      <c r="C84" s="152" t="s">
        <v>241</v>
      </c>
      <c r="D84" s="143" t="s">
        <v>10</v>
      </c>
      <c r="E84" s="150" t="s">
        <v>199</v>
      </c>
      <c r="F84" s="144">
        <v>45230</v>
      </c>
      <c r="G84" s="144">
        <v>45230</v>
      </c>
      <c r="H84" s="145">
        <v>2995</v>
      </c>
    </row>
    <row r="85" spans="1:8" x14ac:dyDescent="0.25">
      <c r="A85" s="118" t="s">
        <v>224</v>
      </c>
      <c r="B85" s="118" t="s">
        <v>240</v>
      </c>
      <c r="C85" s="153" t="s">
        <v>241</v>
      </c>
      <c r="D85" s="120" t="s">
        <v>124</v>
      </c>
      <c r="E85" s="119" t="s">
        <v>199</v>
      </c>
      <c r="F85" s="146">
        <v>45230</v>
      </c>
      <c r="G85" s="146">
        <v>45230</v>
      </c>
      <c r="H85" s="147">
        <v>2980</v>
      </c>
    </row>
    <row r="86" spans="1:8" x14ac:dyDescent="0.25">
      <c r="A86" s="118" t="s">
        <v>224</v>
      </c>
      <c r="B86" s="118" t="s">
        <v>240</v>
      </c>
      <c r="C86" s="153" t="s">
        <v>241</v>
      </c>
      <c r="D86" s="122" t="s">
        <v>129</v>
      </c>
      <c r="E86" s="119" t="s">
        <v>199</v>
      </c>
      <c r="F86" s="146">
        <v>45230</v>
      </c>
      <c r="G86" s="146">
        <v>45230</v>
      </c>
      <c r="H86" s="147">
        <v>1512.5</v>
      </c>
    </row>
    <row r="87" spans="1:8" ht="15.75" thickBot="1" x14ac:dyDescent="0.3">
      <c r="A87" s="125" t="s">
        <v>224</v>
      </c>
      <c r="B87" s="125" t="s">
        <v>240</v>
      </c>
      <c r="C87" s="154" t="s">
        <v>241</v>
      </c>
      <c r="D87" s="155" t="s">
        <v>159</v>
      </c>
      <c r="E87" s="126" t="s">
        <v>199</v>
      </c>
      <c r="F87" s="148">
        <v>45230</v>
      </c>
      <c r="G87" s="148">
        <v>45230</v>
      </c>
      <c r="H87" s="149">
        <v>2344.98</v>
      </c>
    </row>
    <row r="88" spans="1:8" x14ac:dyDescent="0.25">
      <c r="A88" s="133" t="s">
        <v>224</v>
      </c>
      <c r="B88" s="133" t="s">
        <v>242</v>
      </c>
      <c r="C88" s="152" t="s">
        <v>243</v>
      </c>
      <c r="D88" s="143" t="s">
        <v>11</v>
      </c>
      <c r="E88" s="136" t="s">
        <v>203</v>
      </c>
      <c r="F88" s="144">
        <v>45240</v>
      </c>
      <c r="G88" s="144">
        <v>45260</v>
      </c>
      <c r="H88" s="145">
        <v>15000</v>
      </c>
    </row>
    <row r="89" spans="1:8" x14ac:dyDescent="0.25">
      <c r="A89" s="118" t="s">
        <v>224</v>
      </c>
      <c r="B89" s="118" t="s">
        <v>242</v>
      </c>
      <c r="C89" s="153" t="s">
        <v>243</v>
      </c>
      <c r="D89" s="120" t="s">
        <v>9</v>
      </c>
      <c r="E89" s="4" t="s">
        <v>206</v>
      </c>
      <c r="F89" s="146">
        <v>45240</v>
      </c>
      <c r="G89" s="146">
        <v>45260</v>
      </c>
      <c r="H89" s="147">
        <v>15923.8</v>
      </c>
    </row>
    <row r="90" spans="1:8" x14ac:dyDescent="0.25">
      <c r="A90" s="118" t="s">
        <v>224</v>
      </c>
      <c r="B90" s="118" t="s">
        <v>242</v>
      </c>
      <c r="C90" s="153" t="s">
        <v>243</v>
      </c>
      <c r="D90" s="120" t="s">
        <v>0</v>
      </c>
      <c r="E90" s="4" t="s">
        <v>206</v>
      </c>
      <c r="F90" s="146">
        <v>45240</v>
      </c>
      <c r="G90" s="146">
        <v>45260</v>
      </c>
      <c r="H90" s="147">
        <v>15999.88</v>
      </c>
    </row>
    <row r="91" spans="1:8" x14ac:dyDescent="0.25">
      <c r="A91" s="118" t="s">
        <v>224</v>
      </c>
      <c r="B91" s="118" t="s">
        <v>242</v>
      </c>
      <c r="C91" s="153" t="s">
        <v>243</v>
      </c>
      <c r="D91" s="120" t="s">
        <v>1</v>
      </c>
      <c r="E91" s="4" t="s">
        <v>206</v>
      </c>
      <c r="F91" s="146">
        <v>45240</v>
      </c>
      <c r="G91" s="146">
        <v>45260</v>
      </c>
      <c r="H91" s="147">
        <v>16000</v>
      </c>
    </row>
    <row r="92" spans="1:8" x14ac:dyDescent="0.25">
      <c r="A92" s="118" t="s">
        <v>224</v>
      </c>
      <c r="B92" s="118" t="s">
        <v>242</v>
      </c>
      <c r="C92" s="153" t="s">
        <v>243</v>
      </c>
      <c r="D92" s="120" t="s">
        <v>87</v>
      </c>
      <c r="E92" s="4" t="s">
        <v>206</v>
      </c>
      <c r="F92" s="146">
        <v>45240</v>
      </c>
      <c r="G92" s="146">
        <v>45260</v>
      </c>
      <c r="H92" s="147">
        <v>2500</v>
      </c>
    </row>
    <row r="93" spans="1:8" x14ac:dyDescent="0.25">
      <c r="A93" s="118" t="s">
        <v>224</v>
      </c>
      <c r="B93" s="118" t="s">
        <v>242</v>
      </c>
      <c r="C93" s="153" t="s">
        <v>243</v>
      </c>
      <c r="D93" s="120" t="s">
        <v>209</v>
      </c>
      <c r="E93" s="4" t="s">
        <v>206</v>
      </c>
      <c r="F93" s="146">
        <v>45240</v>
      </c>
      <c r="G93" s="146">
        <v>45260</v>
      </c>
      <c r="H93" s="147">
        <v>2000</v>
      </c>
    </row>
    <row r="94" spans="1:8" x14ac:dyDescent="0.25">
      <c r="A94" s="118" t="s">
        <v>224</v>
      </c>
      <c r="B94" s="118" t="s">
        <v>242</v>
      </c>
      <c r="C94" s="153" t="s">
        <v>243</v>
      </c>
      <c r="D94" s="120" t="s">
        <v>118</v>
      </c>
      <c r="E94" s="4" t="s">
        <v>203</v>
      </c>
      <c r="F94" s="146">
        <v>45240</v>
      </c>
      <c r="G94" s="146">
        <v>45260</v>
      </c>
      <c r="H94" s="147">
        <v>2200</v>
      </c>
    </row>
    <row r="95" spans="1:8" x14ac:dyDescent="0.25">
      <c r="A95" s="118" t="s">
        <v>224</v>
      </c>
      <c r="B95" s="118" t="s">
        <v>242</v>
      </c>
      <c r="C95" s="153" t="s">
        <v>243</v>
      </c>
      <c r="D95" s="120" t="s">
        <v>221</v>
      </c>
      <c r="E95" s="4" t="s">
        <v>203</v>
      </c>
      <c r="F95" s="146">
        <v>45240</v>
      </c>
      <c r="G95" s="146">
        <v>45260</v>
      </c>
      <c r="H95" s="147">
        <v>2000</v>
      </c>
    </row>
    <row r="96" spans="1:8" ht="15.75" thickBot="1" x14ac:dyDescent="0.3">
      <c r="A96" s="125" t="s">
        <v>224</v>
      </c>
      <c r="B96" s="125" t="s">
        <v>242</v>
      </c>
      <c r="C96" s="154" t="s">
        <v>243</v>
      </c>
      <c r="D96" s="142" t="s">
        <v>244</v>
      </c>
      <c r="E96" s="126" t="s">
        <v>199</v>
      </c>
      <c r="F96" s="148">
        <v>45240</v>
      </c>
      <c r="G96" s="148">
        <v>45260</v>
      </c>
      <c r="H96" s="149">
        <v>2000</v>
      </c>
    </row>
    <row r="97" spans="1:8" x14ac:dyDescent="0.25">
      <c r="A97" s="133" t="s">
        <v>224</v>
      </c>
      <c r="B97" s="133" t="s">
        <v>245</v>
      </c>
      <c r="C97" s="152" t="s">
        <v>246</v>
      </c>
      <c r="D97" s="143" t="s">
        <v>10</v>
      </c>
      <c r="E97" s="150" t="s">
        <v>199</v>
      </c>
      <c r="F97" s="144">
        <v>45245</v>
      </c>
      <c r="G97" s="144">
        <v>45280</v>
      </c>
      <c r="H97" s="145">
        <v>16000</v>
      </c>
    </row>
    <row r="98" spans="1:8" x14ac:dyDescent="0.25">
      <c r="A98" s="118" t="s">
        <v>224</v>
      </c>
      <c r="B98" s="118" t="s">
        <v>245</v>
      </c>
      <c r="C98" s="153" t="s">
        <v>246</v>
      </c>
      <c r="D98" s="156" t="s">
        <v>11</v>
      </c>
      <c r="E98" s="4" t="s">
        <v>203</v>
      </c>
      <c r="F98" s="146">
        <v>45245</v>
      </c>
      <c r="G98" s="146">
        <v>45280</v>
      </c>
      <c r="H98" s="147">
        <v>15000</v>
      </c>
    </row>
    <row r="99" spans="1:8" x14ac:dyDescent="0.25">
      <c r="A99" s="118" t="s">
        <v>224</v>
      </c>
      <c r="B99" s="118" t="s">
        <v>245</v>
      </c>
      <c r="C99" s="153" t="s">
        <v>246</v>
      </c>
      <c r="D99" s="120" t="s">
        <v>5</v>
      </c>
      <c r="E99" s="4" t="s">
        <v>154</v>
      </c>
      <c r="F99" s="146">
        <v>45245</v>
      </c>
      <c r="G99" s="146">
        <v>45280</v>
      </c>
      <c r="H99" s="147">
        <v>14000</v>
      </c>
    </row>
    <row r="100" spans="1:8" x14ac:dyDescent="0.25">
      <c r="A100" s="118" t="s">
        <v>224</v>
      </c>
      <c r="B100" s="118" t="s">
        <v>245</v>
      </c>
      <c r="C100" s="153" t="s">
        <v>246</v>
      </c>
      <c r="D100" s="120" t="s">
        <v>247</v>
      </c>
      <c r="E100" s="4" t="s">
        <v>203</v>
      </c>
      <c r="F100" s="146">
        <v>45245</v>
      </c>
      <c r="G100" s="146">
        <v>45280</v>
      </c>
      <c r="H100" s="147">
        <v>15000</v>
      </c>
    </row>
    <row r="101" spans="1:8" x14ac:dyDescent="0.25">
      <c r="A101" s="118" t="s">
        <v>224</v>
      </c>
      <c r="B101" s="118" t="s">
        <v>245</v>
      </c>
      <c r="C101" s="153" t="s">
        <v>246</v>
      </c>
      <c r="D101" s="120" t="s">
        <v>248</v>
      </c>
      <c r="E101" s="4" t="s">
        <v>203</v>
      </c>
      <c r="F101" s="146">
        <v>45245</v>
      </c>
      <c r="G101" s="146">
        <v>45280</v>
      </c>
      <c r="H101" s="147">
        <v>12826</v>
      </c>
    </row>
    <row r="102" spans="1:8" x14ac:dyDescent="0.25">
      <c r="A102" s="118" t="s">
        <v>224</v>
      </c>
      <c r="B102" s="118" t="s">
        <v>245</v>
      </c>
      <c r="C102" s="153" t="s">
        <v>246</v>
      </c>
      <c r="D102" s="120" t="s">
        <v>125</v>
      </c>
      <c r="E102" s="4" t="s">
        <v>154</v>
      </c>
      <c r="F102" s="146">
        <v>45245</v>
      </c>
      <c r="G102" s="146">
        <v>45280</v>
      </c>
      <c r="H102" s="147">
        <v>16213.03</v>
      </c>
    </row>
    <row r="103" spans="1:8" x14ac:dyDescent="0.25">
      <c r="A103" s="118" t="s">
        <v>224</v>
      </c>
      <c r="B103" s="118" t="s">
        <v>245</v>
      </c>
      <c r="C103" s="153" t="s">
        <v>246</v>
      </c>
      <c r="D103" s="120" t="s">
        <v>9</v>
      </c>
      <c r="E103" s="4" t="s">
        <v>206</v>
      </c>
      <c r="F103" s="146">
        <v>45245</v>
      </c>
      <c r="G103" s="146">
        <v>45280</v>
      </c>
      <c r="H103" s="147">
        <v>15923.8</v>
      </c>
    </row>
    <row r="104" spans="1:8" x14ac:dyDescent="0.25">
      <c r="A104" s="118" t="s">
        <v>224</v>
      </c>
      <c r="B104" s="118" t="s">
        <v>245</v>
      </c>
      <c r="C104" s="153" t="s">
        <v>246</v>
      </c>
      <c r="D104" s="120" t="s">
        <v>249</v>
      </c>
      <c r="E104" s="4" t="s">
        <v>206</v>
      </c>
      <c r="F104" s="146">
        <v>45246</v>
      </c>
      <c r="G104" s="146">
        <v>45248</v>
      </c>
      <c r="H104" s="147">
        <v>11000</v>
      </c>
    </row>
    <row r="105" spans="1:8" x14ac:dyDescent="0.25">
      <c r="A105" s="118" t="s">
        <v>224</v>
      </c>
      <c r="B105" s="118" t="s">
        <v>245</v>
      </c>
      <c r="C105" s="153" t="s">
        <v>246</v>
      </c>
      <c r="D105" s="120" t="s">
        <v>208</v>
      </c>
      <c r="E105" s="4" t="s">
        <v>206</v>
      </c>
      <c r="F105" s="146">
        <v>45245</v>
      </c>
      <c r="G105" s="146">
        <v>45280</v>
      </c>
      <c r="H105" s="147">
        <v>15999.96</v>
      </c>
    </row>
    <row r="106" spans="1:8" x14ac:dyDescent="0.25">
      <c r="A106" s="118" t="s">
        <v>224</v>
      </c>
      <c r="B106" s="118" t="s">
        <v>245</v>
      </c>
      <c r="C106" s="153" t="s">
        <v>246</v>
      </c>
      <c r="D106" s="120" t="s">
        <v>207</v>
      </c>
      <c r="E106" s="4" t="s">
        <v>206</v>
      </c>
      <c r="F106" s="146">
        <v>45245</v>
      </c>
      <c r="G106" s="146">
        <v>45280</v>
      </c>
      <c r="H106" s="147">
        <v>16000</v>
      </c>
    </row>
    <row r="107" spans="1:8" x14ac:dyDescent="0.25">
      <c r="A107" s="118" t="s">
        <v>224</v>
      </c>
      <c r="B107" s="118" t="s">
        <v>245</v>
      </c>
      <c r="C107" s="153" t="s">
        <v>246</v>
      </c>
      <c r="D107" s="120" t="s">
        <v>250</v>
      </c>
      <c r="E107" s="4" t="s">
        <v>206</v>
      </c>
      <c r="F107" s="146">
        <v>45245</v>
      </c>
      <c r="G107" s="146">
        <v>45280</v>
      </c>
      <c r="H107" s="147">
        <v>16000</v>
      </c>
    </row>
    <row r="108" spans="1:8" x14ac:dyDescent="0.25">
      <c r="A108" s="118" t="s">
        <v>224</v>
      </c>
      <c r="B108" s="118" t="s">
        <v>245</v>
      </c>
      <c r="C108" s="153" t="s">
        <v>246</v>
      </c>
      <c r="D108" s="120" t="s">
        <v>251</v>
      </c>
      <c r="E108" s="4" t="s">
        <v>206</v>
      </c>
      <c r="F108" s="146">
        <v>45245</v>
      </c>
      <c r="G108" s="146">
        <v>45280</v>
      </c>
      <c r="H108" s="147">
        <v>16000</v>
      </c>
    </row>
    <row r="109" spans="1:8" x14ac:dyDescent="0.25">
      <c r="A109" s="118" t="s">
        <v>224</v>
      </c>
      <c r="B109" s="118" t="s">
        <v>245</v>
      </c>
      <c r="C109" s="153" t="s">
        <v>246</v>
      </c>
      <c r="D109" s="120" t="s">
        <v>252</v>
      </c>
      <c r="E109" s="4" t="s">
        <v>206</v>
      </c>
      <c r="F109" s="146">
        <v>45245</v>
      </c>
      <c r="G109" s="146">
        <v>45280</v>
      </c>
      <c r="H109" s="147">
        <v>16000</v>
      </c>
    </row>
    <row r="110" spans="1:8" x14ac:dyDescent="0.25">
      <c r="A110" s="118" t="s">
        <v>224</v>
      </c>
      <c r="B110" s="118" t="s">
        <v>245</v>
      </c>
      <c r="C110" s="153" t="s">
        <v>246</v>
      </c>
      <c r="D110" s="120" t="s">
        <v>253</v>
      </c>
      <c r="E110" s="4" t="s">
        <v>206</v>
      </c>
      <c r="F110" s="146">
        <v>45245</v>
      </c>
      <c r="G110" s="146">
        <v>45290</v>
      </c>
      <c r="H110" s="147">
        <v>16000</v>
      </c>
    </row>
    <row r="111" spans="1:8" x14ac:dyDescent="0.25">
      <c r="A111" s="118" t="s">
        <v>224</v>
      </c>
      <c r="B111" s="118" t="s">
        <v>245</v>
      </c>
      <c r="C111" s="153" t="s">
        <v>246</v>
      </c>
      <c r="D111" s="120" t="s">
        <v>254</v>
      </c>
      <c r="E111" s="4" t="s">
        <v>203</v>
      </c>
      <c r="F111" s="146">
        <v>45245</v>
      </c>
      <c r="G111" s="146">
        <v>45280</v>
      </c>
      <c r="H111" s="147">
        <v>6000</v>
      </c>
    </row>
    <row r="112" spans="1:8" x14ac:dyDescent="0.25">
      <c r="A112" s="118" t="s">
        <v>224</v>
      </c>
      <c r="B112" s="118" t="s">
        <v>245</v>
      </c>
      <c r="C112" s="153" t="s">
        <v>246</v>
      </c>
      <c r="D112" s="120" t="s">
        <v>230</v>
      </c>
      <c r="E112" s="4" t="s">
        <v>203</v>
      </c>
      <c r="F112" s="146">
        <v>45257</v>
      </c>
      <c r="G112" s="146">
        <v>45280</v>
      </c>
      <c r="H112" s="147">
        <v>2964.5</v>
      </c>
    </row>
    <row r="113" spans="1:8" x14ac:dyDescent="0.25">
      <c r="A113" s="118" t="s">
        <v>224</v>
      </c>
      <c r="B113" s="118" t="s">
        <v>245</v>
      </c>
      <c r="C113" s="153" t="s">
        <v>246</v>
      </c>
      <c r="D113" s="120" t="s">
        <v>255</v>
      </c>
      <c r="E113" s="4" t="s">
        <v>206</v>
      </c>
      <c r="F113" s="146">
        <v>45245</v>
      </c>
      <c r="G113" s="146">
        <v>45280</v>
      </c>
      <c r="H113" s="147">
        <v>2910</v>
      </c>
    </row>
    <row r="114" spans="1:8" x14ac:dyDescent="0.25">
      <c r="A114" s="118" t="s">
        <v>224</v>
      </c>
      <c r="B114" s="118" t="s">
        <v>245</v>
      </c>
      <c r="C114" s="153" t="s">
        <v>246</v>
      </c>
      <c r="D114" s="120" t="s">
        <v>118</v>
      </c>
      <c r="E114" s="4" t="s">
        <v>203</v>
      </c>
      <c r="F114" s="146">
        <v>45245</v>
      </c>
      <c r="G114" s="146">
        <v>45280</v>
      </c>
      <c r="H114" s="147">
        <v>2200</v>
      </c>
    </row>
    <row r="115" spans="1:8" x14ac:dyDescent="0.25">
      <c r="A115" s="118" t="s">
        <v>224</v>
      </c>
      <c r="B115" s="118" t="s">
        <v>245</v>
      </c>
      <c r="C115" s="153" t="s">
        <v>246</v>
      </c>
      <c r="D115" s="120" t="s">
        <v>256</v>
      </c>
      <c r="E115" s="4" t="s">
        <v>203</v>
      </c>
      <c r="F115" s="146">
        <v>45245</v>
      </c>
      <c r="G115" s="146">
        <v>45280</v>
      </c>
      <c r="H115" s="147">
        <v>2420</v>
      </c>
    </row>
    <row r="116" spans="1:8" x14ac:dyDescent="0.25">
      <c r="A116" s="118" t="s">
        <v>224</v>
      </c>
      <c r="B116" s="118" t="s">
        <v>245</v>
      </c>
      <c r="C116" s="153" t="s">
        <v>246</v>
      </c>
      <c r="D116" s="120" t="s">
        <v>257</v>
      </c>
      <c r="E116" s="4" t="s">
        <v>203</v>
      </c>
      <c r="F116" s="146">
        <v>45245</v>
      </c>
      <c r="G116" s="146">
        <v>45280</v>
      </c>
      <c r="H116" s="147">
        <v>2960.15</v>
      </c>
    </row>
    <row r="117" spans="1:8" ht="15.75" thickBot="1" x14ac:dyDescent="0.3">
      <c r="A117" s="125" t="s">
        <v>224</v>
      </c>
      <c r="B117" s="125" t="s">
        <v>245</v>
      </c>
      <c r="C117" s="154" t="s">
        <v>246</v>
      </c>
      <c r="D117" s="142" t="s">
        <v>221</v>
      </c>
      <c r="E117" s="7" t="s">
        <v>203</v>
      </c>
      <c r="F117" s="148">
        <v>45245</v>
      </c>
      <c r="G117" s="148">
        <v>45280</v>
      </c>
      <c r="H117" s="149">
        <v>2000</v>
      </c>
    </row>
    <row r="118" spans="1:8" ht="42.75" x14ac:dyDescent="0.25">
      <c r="A118" s="133" t="s">
        <v>224</v>
      </c>
      <c r="B118" s="157" t="s">
        <v>258</v>
      </c>
      <c r="C118" s="157" t="s">
        <v>259</v>
      </c>
      <c r="D118" s="135" t="s">
        <v>129</v>
      </c>
      <c r="E118" s="150" t="s">
        <v>199</v>
      </c>
      <c r="F118" s="158">
        <v>45274</v>
      </c>
      <c r="G118" s="158">
        <v>45276</v>
      </c>
      <c r="H118" s="159">
        <v>1500</v>
      </c>
    </row>
    <row r="119" spans="1:8" ht="42.75" x14ac:dyDescent="0.25">
      <c r="A119" s="118" t="s">
        <v>224</v>
      </c>
      <c r="B119" s="160" t="s">
        <v>258</v>
      </c>
      <c r="C119" s="160" t="s">
        <v>259</v>
      </c>
      <c r="D119" s="122" t="s">
        <v>260</v>
      </c>
      <c r="E119" s="4" t="s">
        <v>206</v>
      </c>
      <c r="F119" s="41">
        <v>45271</v>
      </c>
      <c r="G119" s="41">
        <v>45279</v>
      </c>
      <c r="H119" s="121">
        <v>1652.6</v>
      </c>
    </row>
    <row r="120" spans="1:8" ht="42.75" x14ac:dyDescent="0.25">
      <c r="A120" s="118" t="s">
        <v>224</v>
      </c>
      <c r="B120" s="160" t="s">
        <v>258</v>
      </c>
      <c r="C120" s="160" t="s">
        <v>259</v>
      </c>
      <c r="D120" s="122" t="s">
        <v>159</v>
      </c>
      <c r="E120" s="119" t="s">
        <v>199</v>
      </c>
      <c r="F120" s="41">
        <v>45272</v>
      </c>
      <c r="G120" s="41">
        <v>45274</v>
      </c>
      <c r="H120" s="121">
        <v>750</v>
      </c>
    </row>
    <row r="121" spans="1:8" ht="42.75" x14ac:dyDescent="0.25">
      <c r="A121" s="118" t="s">
        <v>224</v>
      </c>
      <c r="B121" s="160" t="s">
        <v>258</v>
      </c>
      <c r="C121" s="160" t="s">
        <v>259</v>
      </c>
      <c r="D121" s="122" t="s">
        <v>261</v>
      </c>
      <c r="E121" s="4" t="s">
        <v>203</v>
      </c>
      <c r="F121" s="41">
        <v>45271</v>
      </c>
      <c r="G121" s="41">
        <v>45275</v>
      </c>
      <c r="H121" s="121">
        <v>950</v>
      </c>
    </row>
    <row r="122" spans="1:8" ht="42.75" x14ac:dyDescent="0.25">
      <c r="A122" s="118" t="s">
        <v>224</v>
      </c>
      <c r="B122" s="160" t="s">
        <v>258</v>
      </c>
      <c r="C122" s="160" t="s">
        <v>259</v>
      </c>
      <c r="D122" s="122" t="s">
        <v>117</v>
      </c>
      <c r="E122" s="119" t="s">
        <v>199</v>
      </c>
      <c r="F122" s="41">
        <v>45271</v>
      </c>
      <c r="G122" s="41">
        <v>45277</v>
      </c>
      <c r="H122" s="121">
        <v>2066.11</v>
      </c>
    </row>
    <row r="123" spans="1:8" ht="42.75" x14ac:dyDescent="0.25">
      <c r="A123" s="118" t="s">
        <v>224</v>
      </c>
      <c r="B123" s="160" t="s">
        <v>258</v>
      </c>
      <c r="C123" s="160" t="s">
        <v>259</v>
      </c>
      <c r="D123" s="120" t="s">
        <v>256</v>
      </c>
      <c r="E123" s="4" t="s">
        <v>203</v>
      </c>
      <c r="F123" s="41">
        <v>45273</v>
      </c>
      <c r="G123" s="41">
        <v>45273</v>
      </c>
      <c r="H123" s="161">
        <v>826.45</v>
      </c>
    </row>
    <row r="124" spans="1:8" ht="42.75" x14ac:dyDescent="0.25">
      <c r="A124" s="118" t="s">
        <v>224</v>
      </c>
      <c r="B124" s="160" t="s">
        <v>258</v>
      </c>
      <c r="C124" s="160" t="s">
        <v>259</v>
      </c>
      <c r="D124" s="120" t="s">
        <v>10</v>
      </c>
      <c r="E124" s="119" t="s">
        <v>199</v>
      </c>
      <c r="F124" s="41">
        <v>45278</v>
      </c>
      <c r="G124" s="41">
        <v>45279</v>
      </c>
      <c r="H124" s="121">
        <v>2190.08</v>
      </c>
    </row>
    <row r="125" spans="1:8" ht="42.75" x14ac:dyDescent="0.25">
      <c r="A125" s="118" t="s">
        <v>224</v>
      </c>
      <c r="B125" s="160" t="s">
        <v>258</v>
      </c>
      <c r="C125" s="160" t="s">
        <v>259</v>
      </c>
      <c r="D125" s="120" t="s">
        <v>68</v>
      </c>
      <c r="E125" s="4" t="s">
        <v>203</v>
      </c>
      <c r="F125" s="41">
        <v>45271</v>
      </c>
      <c r="G125" s="41">
        <v>45271</v>
      </c>
      <c r="H125" s="121">
        <v>826.45</v>
      </c>
    </row>
    <row r="126" spans="1:8" ht="42.75" x14ac:dyDescent="0.25">
      <c r="A126" s="118" t="s">
        <v>224</v>
      </c>
      <c r="B126" s="160" t="s">
        <v>258</v>
      </c>
      <c r="C126" s="160" t="s">
        <v>259</v>
      </c>
      <c r="D126" s="120" t="s">
        <v>201</v>
      </c>
      <c r="E126" s="119" t="s">
        <v>199</v>
      </c>
      <c r="F126" s="41">
        <v>45274</v>
      </c>
      <c r="G126" s="41">
        <v>45275</v>
      </c>
      <c r="H126" s="121">
        <v>826.45</v>
      </c>
    </row>
    <row r="127" spans="1:8" ht="42.75" x14ac:dyDescent="0.25">
      <c r="A127" s="118" t="s">
        <v>224</v>
      </c>
      <c r="B127" s="160" t="s">
        <v>258</v>
      </c>
      <c r="C127" s="160" t="s">
        <v>259</v>
      </c>
      <c r="D127" s="122" t="s">
        <v>1</v>
      </c>
      <c r="E127" s="4" t="s">
        <v>206</v>
      </c>
      <c r="F127" s="41">
        <v>45271</v>
      </c>
      <c r="G127" s="41">
        <v>45279</v>
      </c>
      <c r="H127" s="121">
        <v>1239</v>
      </c>
    </row>
    <row r="128" spans="1:8" ht="42.75" x14ac:dyDescent="0.25">
      <c r="A128" s="118" t="s">
        <v>224</v>
      </c>
      <c r="B128" s="160" t="s">
        <v>258</v>
      </c>
      <c r="C128" s="160" t="s">
        <v>259</v>
      </c>
      <c r="D128" s="120" t="s">
        <v>9</v>
      </c>
      <c r="E128" s="4" t="s">
        <v>206</v>
      </c>
      <c r="F128" s="41">
        <v>45271</v>
      </c>
      <c r="G128" s="41">
        <v>45279</v>
      </c>
      <c r="H128" s="121">
        <v>2026.08</v>
      </c>
    </row>
    <row r="129" spans="1:8" ht="42.75" x14ac:dyDescent="0.25">
      <c r="A129" s="118" t="s">
        <v>224</v>
      </c>
      <c r="B129" s="160" t="s">
        <v>258</v>
      </c>
      <c r="C129" s="160" t="s">
        <v>259</v>
      </c>
      <c r="D129" s="122" t="s">
        <v>64</v>
      </c>
      <c r="E129" s="119" t="s">
        <v>199</v>
      </c>
      <c r="F129" s="41">
        <v>45273</v>
      </c>
      <c r="G129" s="41">
        <v>45279</v>
      </c>
      <c r="H129" s="121">
        <v>450</v>
      </c>
    </row>
    <row r="130" spans="1:8" ht="42.75" x14ac:dyDescent="0.25">
      <c r="A130" s="118" t="s">
        <v>224</v>
      </c>
      <c r="B130" s="160" t="s">
        <v>258</v>
      </c>
      <c r="C130" s="160" t="s">
        <v>259</v>
      </c>
      <c r="D130" s="120" t="s">
        <v>118</v>
      </c>
      <c r="E130" s="4" t="s">
        <v>203</v>
      </c>
      <c r="F130" s="41">
        <v>45277</v>
      </c>
      <c r="G130" s="41">
        <v>45278</v>
      </c>
      <c r="H130" s="121">
        <v>809.92</v>
      </c>
    </row>
    <row r="131" spans="1:8" ht="42.75" x14ac:dyDescent="0.25">
      <c r="A131" s="118" t="s">
        <v>224</v>
      </c>
      <c r="B131" s="160" t="s">
        <v>258</v>
      </c>
      <c r="C131" s="160" t="s">
        <v>259</v>
      </c>
      <c r="D131" s="122" t="s">
        <v>204</v>
      </c>
      <c r="E131" s="4" t="s">
        <v>203</v>
      </c>
      <c r="F131" s="41">
        <v>45273</v>
      </c>
      <c r="G131" s="41">
        <v>45273</v>
      </c>
      <c r="H131" s="121">
        <v>450</v>
      </c>
    </row>
    <row r="132" spans="1:8" ht="42.75" x14ac:dyDescent="0.25">
      <c r="A132" s="118" t="s">
        <v>224</v>
      </c>
      <c r="B132" s="160" t="s">
        <v>258</v>
      </c>
      <c r="C132" s="160" t="s">
        <v>259</v>
      </c>
      <c r="D132" s="122" t="s">
        <v>87</v>
      </c>
      <c r="E132" s="4" t="s">
        <v>206</v>
      </c>
      <c r="F132" s="41">
        <v>45273</v>
      </c>
      <c r="G132" s="41">
        <v>45283</v>
      </c>
      <c r="H132" s="121">
        <v>660</v>
      </c>
    </row>
    <row r="133" spans="1:8" ht="42.75" x14ac:dyDescent="0.25">
      <c r="A133" s="118" t="s">
        <v>224</v>
      </c>
      <c r="B133" s="160" t="s">
        <v>258</v>
      </c>
      <c r="C133" s="160" t="s">
        <v>259</v>
      </c>
      <c r="D133" s="122" t="s">
        <v>34</v>
      </c>
      <c r="E133" s="4" t="s">
        <v>203</v>
      </c>
      <c r="F133" s="41">
        <v>45275</v>
      </c>
      <c r="G133" s="41">
        <v>45275</v>
      </c>
      <c r="H133" s="121">
        <v>500</v>
      </c>
    </row>
    <row r="134" spans="1:8" ht="42.75" x14ac:dyDescent="0.25">
      <c r="A134" s="118" t="s">
        <v>224</v>
      </c>
      <c r="B134" s="160" t="s">
        <v>258</v>
      </c>
      <c r="C134" s="160" t="s">
        <v>259</v>
      </c>
      <c r="D134" s="122" t="s">
        <v>262</v>
      </c>
      <c r="E134" s="4" t="s">
        <v>206</v>
      </c>
      <c r="F134" s="41">
        <v>45273</v>
      </c>
      <c r="G134" s="41">
        <v>45283</v>
      </c>
      <c r="H134" s="121">
        <v>594</v>
      </c>
    </row>
    <row r="135" spans="1:8" ht="42.75" x14ac:dyDescent="0.25">
      <c r="A135" s="118" t="s">
        <v>224</v>
      </c>
      <c r="B135" s="160" t="s">
        <v>258</v>
      </c>
      <c r="C135" s="160" t="s">
        <v>259</v>
      </c>
      <c r="D135" s="122" t="s">
        <v>263</v>
      </c>
      <c r="E135" s="4" t="s">
        <v>203</v>
      </c>
      <c r="F135" s="41">
        <v>45274</v>
      </c>
      <c r="G135" s="41">
        <v>45274</v>
      </c>
      <c r="H135" s="121">
        <v>400</v>
      </c>
    </row>
    <row r="136" spans="1:8" ht="42.75" x14ac:dyDescent="0.25">
      <c r="A136" s="118" t="s">
        <v>224</v>
      </c>
      <c r="B136" s="160" t="s">
        <v>258</v>
      </c>
      <c r="C136" s="160" t="s">
        <v>259</v>
      </c>
      <c r="D136" s="122" t="s">
        <v>264</v>
      </c>
      <c r="E136" s="4" t="s">
        <v>203</v>
      </c>
      <c r="F136" s="41">
        <v>45272</v>
      </c>
      <c r="G136" s="41">
        <v>45272</v>
      </c>
      <c r="H136" s="121">
        <v>800</v>
      </c>
    </row>
    <row r="137" spans="1:8" ht="42.75" x14ac:dyDescent="0.25">
      <c r="A137" s="118" t="s">
        <v>224</v>
      </c>
      <c r="B137" s="160" t="s">
        <v>258</v>
      </c>
      <c r="C137" s="160" t="s">
        <v>259</v>
      </c>
      <c r="D137" s="122" t="s">
        <v>265</v>
      </c>
      <c r="E137" s="119" t="s">
        <v>199</v>
      </c>
      <c r="F137" s="41">
        <v>45274</v>
      </c>
      <c r="G137" s="41">
        <v>45274</v>
      </c>
      <c r="H137" s="121">
        <v>436</v>
      </c>
    </row>
    <row r="138" spans="1:8" ht="42.75" x14ac:dyDescent="0.25">
      <c r="A138" s="118" t="s">
        <v>224</v>
      </c>
      <c r="B138" s="160" t="s">
        <v>258</v>
      </c>
      <c r="C138" s="160" t="s">
        <v>259</v>
      </c>
      <c r="D138" s="122" t="s">
        <v>266</v>
      </c>
      <c r="E138" s="4" t="s">
        <v>206</v>
      </c>
      <c r="F138" s="41">
        <v>45273</v>
      </c>
      <c r="G138" s="41">
        <v>45283</v>
      </c>
      <c r="H138" s="121">
        <v>1652.89</v>
      </c>
    </row>
    <row r="139" spans="1:8" ht="42.75" x14ac:dyDescent="0.25">
      <c r="A139" s="118" t="s">
        <v>224</v>
      </c>
      <c r="B139" s="160" t="s">
        <v>258</v>
      </c>
      <c r="C139" s="160" t="s">
        <v>259</v>
      </c>
      <c r="D139" s="122" t="s">
        <v>102</v>
      </c>
      <c r="E139" s="119" t="s">
        <v>199</v>
      </c>
      <c r="F139" s="41">
        <v>45275</v>
      </c>
      <c r="G139" s="41">
        <v>45275</v>
      </c>
      <c r="H139" s="121">
        <v>352</v>
      </c>
    </row>
    <row r="140" spans="1:8" ht="42.75" x14ac:dyDescent="0.25">
      <c r="A140" s="118" t="s">
        <v>224</v>
      </c>
      <c r="B140" s="160" t="s">
        <v>258</v>
      </c>
      <c r="C140" s="160" t="s">
        <v>259</v>
      </c>
      <c r="D140" s="122" t="s">
        <v>26</v>
      </c>
      <c r="E140" s="4" t="s">
        <v>206</v>
      </c>
      <c r="F140" s="41">
        <v>45273</v>
      </c>
      <c r="G140" s="41">
        <v>45291</v>
      </c>
      <c r="H140" s="121">
        <v>1239.67</v>
      </c>
    </row>
    <row r="141" spans="1:8" ht="42.75" x14ac:dyDescent="0.25">
      <c r="A141" s="118" t="s">
        <v>224</v>
      </c>
      <c r="B141" s="160" t="s">
        <v>258</v>
      </c>
      <c r="C141" s="160" t="s">
        <v>259</v>
      </c>
      <c r="D141" s="122" t="s">
        <v>88</v>
      </c>
      <c r="E141" s="4" t="s">
        <v>206</v>
      </c>
      <c r="F141" s="41">
        <v>45273</v>
      </c>
      <c r="G141" s="41">
        <v>45283</v>
      </c>
      <c r="H141" s="121">
        <v>600</v>
      </c>
    </row>
    <row r="142" spans="1:8" ht="42.75" x14ac:dyDescent="0.25">
      <c r="A142" s="118" t="s">
        <v>224</v>
      </c>
      <c r="B142" s="160" t="s">
        <v>258</v>
      </c>
      <c r="C142" s="160" t="s">
        <v>259</v>
      </c>
      <c r="D142" s="122" t="s">
        <v>66</v>
      </c>
      <c r="E142" s="4" t="s">
        <v>203</v>
      </c>
      <c r="F142" s="41">
        <v>45275</v>
      </c>
      <c r="G142" s="41">
        <v>45275</v>
      </c>
      <c r="H142" s="121">
        <v>100</v>
      </c>
    </row>
    <row r="143" spans="1:8" ht="42.75" x14ac:dyDescent="0.25">
      <c r="A143" s="118" t="s">
        <v>224</v>
      </c>
      <c r="B143" s="160" t="s">
        <v>258</v>
      </c>
      <c r="C143" s="160" t="s">
        <v>259</v>
      </c>
      <c r="D143" s="122" t="s">
        <v>12</v>
      </c>
      <c r="E143" s="4" t="s">
        <v>203</v>
      </c>
      <c r="F143" s="41">
        <v>45273</v>
      </c>
      <c r="G143" s="41">
        <v>45289</v>
      </c>
      <c r="H143" s="121">
        <v>500</v>
      </c>
    </row>
    <row r="144" spans="1:8" ht="43.5" thickBot="1" x14ac:dyDescent="0.3">
      <c r="A144" s="125" t="s">
        <v>224</v>
      </c>
      <c r="B144" s="162" t="s">
        <v>258</v>
      </c>
      <c r="C144" s="162" t="s">
        <v>259</v>
      </c>
      <c r="D144" s="155" t="s">
        <v>111</v>
      </c>
      <c r="E144" s="7" t="s">
        <v>203</v>
      </c>
      <c r="F144" s="44">
        <v>45273</v>
      </c>
      <c r="G144" s="44">
        <v>45279</v>
      </c>
      <c r="H144" s="163">
        <v>537.19000000000005</v>
      </c>
    </row>
    <row r="145" spans="1:8" ht="72" thickBot="1" x14ac:dyDescent="0.3">
      <c r="A145" s="129" t="s">
        <v>224</v>
      </c>
      <c r="B145" s="108" t="s">
        <v>267</v>
      </c>
      <c r="C145" s="105" t="s">
        <v>268</v>
      </c>
      <c r="D145" s="164" t="s">
        <v>269</v>
      </c>
      <c r="E145" s="131" t="s">
        <v>203</v>
      </c>
      <c r="F145" s="165">
        <v>45243</v>
      </c>
      <c r="G145" s="165">
        <v>45291</v>
      </c>
      <c r="H145" s="166">
        <v>7260</v>
      </c>
    </row>
    <row r="146" spans="1:8" ht="15.75" thickBot="1" x14ac:dyDescent="0.3">
      <c r="A146" s="129" t="s">
        <v>224</v>
      </c>
      <c r="B146" s="131" t="s">
        <v>270</v>
      </c>
      <c r="C146" s="167" t="s">
        <v>271</v>
      </c>
      <c r="D146" s="168" t="s">
        <v>272</v>
      </c>
      <c r="E146" s="129" t="s">
        <v>273</v>
      </c>
      <c r="F146" s="55">
        <v>45261</v>
      </c>
      <c r="G146" s="55">
        <v>45291</v>
      </c>
      <c r="H146" s="169">
        <v>870</v>
      </c>
    </row>
    <row r="147" spans="1:8" ht="28.5" x14ac:dyDescent="0.25">
      <c r="A147" s="133" t="s">
        <v>224</v>
      </c>
      <c r="B147" s="170" t="s">
        <v>274</v>
      </c>
      <c r="C147" s="171" t="s">
        <v>275</v>
      </c>
      <c r="D147" s="151" t="s">
        <v>11</v>
      </c>
      <c r="E147" s="136" t="s">
        <v>203</v>
      </c>
      <c r="F147" s="172">
        <v>45253</v>
      </c>
      <c r="G147" s="173">
        <v>45260</v>
      </c>
      <c r="H147" s="174">
        <v>1452</v>
      </c>
    </row>
    <row r="148" spans="1:8" x14ac:dyDescent="0.25">
      <c r="A148" s="118" t="s">
        <v>224</v>
      </c>
      <c r="B148" s="175" t="s">
        <v>274</v>
      </c>
      <c r="C148" s="176" t="s">
        <v>276</v>
      </c>
      <c r="D148" s="177" t="s">
        <v>71</v>
      </c>
      <c r="E148" s="4" t="s">
        <v>203</v>
      </c>
      <c r="F148" s="178">
        <v>45253</v>
      </c>
      <c r="G148" s="179">
        <v>45275</v>
      </c>
      <c r="H148" s="180">
        <v>968</v>
      </c>
    </row>
    <row r="149" spans="1:8" ht="28.5" x14ac:dyDescent="0.25">
      <c r="A149" s="118" t="s">
        <v>224</v>
      </c>
      <c r="B149" s="175" t="s">
        <v>274</v>
      </c>
      <c r="C149" s="176" t="s">
        <v>277</v>
      </c>
      <c r="D149" s="120" t="s">
        <v>256</v>
      </c>
      <c r="E149" s="4" t="s">
        <v>203</v>
      </c>
      <c r="F149" s="178">
        <v>45245</v>
      </c>
      <c r="G149" s="179">
        <v>45275</v>
      </c>
      <c r="H149" s="180">
        <v>1815</v>
      </c>
    </row>
    <row r="150" spans="1:8" ht="42.75" x14ac:dyDescent="0.25">
      <c r="A150" s="118" t="s">
        <v>224</v>
      </c>
      <c r="B150" s="175" t="s">
        <v>274</v>
      </c>
      <c r="C150" s="176" t="s">
        <v>278</v>
      </c>
      <c r="D150" s="177" t="s">
        <v>279</v>
      </c>
      <c r="E150" s="4" t="s">
        <v>203</v>
      </c>
      <c r="F150" s="178">
        <v>45253</v>
      </c>
      <c r="G150" s="179">
        <v>45260</v>
      </c>
      <c r="H150" s="180">
        <v>544.5</v>
      </c>
    </row>
    <row r="151" spans="1:8" ht="42.75" x14ac:dyDescent="0.25">
      <c r="A151" s="118" t="s">
        <v>224</v>
      </c>
      <c r="B151" s="175" t="s">
        <v>274</v>
      </c>
      <c r="C151" s="176" t="s">
        <v>280</v>
      </c>
      <c r="D151" s="177" t="s">
        <v>279</v>
      </c>
      <c r="E151" s="4" t="s">
        <v>203</v>
      </c>
      <c r="F151" s="178">
        <v>45272</v>
      </c>
      <c r="G151" s="179">
        <v>45279</v>
      </c>
      <c r="H151" s="180">
        <v>544.5</v>
      </c>
    </row>
    <row r="152" spans="1:8" ht="28.5" x14ac:dyDescent="0.25">
      <c r="A152" s="118" t="s">
        <v>224</v>
      </c>
      <c r="B152" s="175" t="s">
        <v>274</v>
      </c>
      <c r="C152" s="176" t="s">
        <v>281</v>
      </c>
      <c r="D152" s="120" t="s">
        <v>201</v>
      </c>
      <c r="E152" s="4" t="s">
        <v>203</v>
      </c>
      <c r="F152" s="178">
        <v>45253</v>
      </c>
      <c r="G152" s="179">
        <v>45279</v>
      </c>
      <c r="H152" s="180">
        <v>2541</v>
      </c>
    </row>
    <row r="153" spans="1:8" ht="15.75" thickBot="1" x14ac:dyDescent="0.3">
      <c r="A153" s="125" t="s">
        <v>224</v>
      </c>
      <c r="B153" s="181" t="s">
        <v>274</v>
      </c>
      <c r="C153" s="182" t="s">
        <v>282</v>
      </c>
      <c r="D153" s="142" t="s">
        <v>68</v>
      </c>
      <c r="E153" s="7" t="s">
        <v>203</v>
      </c>
      <c r="F153" s="183">
        <v>45253</v>
      </c>
      <c r="G153" s="184">
        <v>45279</v>
      </c>
      <c r="H153" s="185">
        <v>1028.5</v>
      </c>
    </row>
    <row r="154" spans="1:8" x14ac:dyDescent="0.25">
      <c r="A154" s="133" t="s">
        <v>224</v>
      </c>
      <c r="B154" s="170" t="s">
        <v>283</v>
      </c>
      <c r="C154" s="171" t="s">
        <v>284</v>
      </c>
      <c r="D154" s="143" t="s">
        <v>0</v>
      </c>
      <c r="E154" s="136" t="s">
        <v>206</v>
      </c>
      <c r="F154" s="172">
        <v>45233</v>
      </c>
      <c r="G154" s="173">
        <v>45238</v>
      </c>
      <c r="H154" s="174">
        <v>1149.5</v>
      </c>
    </row>
    <row r="155" spans="1:8" x14ac:dyDescent="0.25">
      <c r="A155" s="118" t="s">
        <v>224</v>
      </c>
      <c r="B155" s="175" t="s">
        <v>283</v>
      </c>
      <c r="C155" s="176" t="s">
        <v>285</v>
      </c>
      <c r="D155" s="177" t="s">
        <v>84</v>
      </c>
      <c r="E155" s="4" t="s">
        <v>206</v>
      </c>
      <c r="F155" s="178">
        <v>45233</v>
      </c>
      <c r="G155" s="179">
        <v>45238</v>
      </c>
      <c r="H155" s="180">
        <v>1856.75</v>
      </c>
    </row>
    <row r="156" spans="1:8" x14ac:dyDescent="0.25">
      <c r="A156" s="118" t="s">
        <v>224</v>
      </c>
      <c r="B156" s="175" t="s">
        <v>283</v>
      </c>
      <c r="C156" s="176" t="s">
        <v>286</v>
      </c>
      <c r="D156" s="177" t="s">
        <v>287</v>
      </c>
      <c r="E156" s="119" t="s">
        <v>199</v>
      </c>
      <c r="F156" s="178">
        <v>45235</v>
      </c>
      <c r="G156" s="179">
        <v>45235</v>
      </c>
      <c r="H156" s="180">
        <v>2662</v>
      </c>
    </row>
    <row r="157" spans="1:8" x14ac:dyDescent="0.25">
      <c r="A157" s="118" t="s">
        <v>224</v>
      </c>
      <c r="B157" s="175" t="s">
        <v>283</v>
      </c>
      <c r="C157" s="176" t="s">
        <v>288</v>
      </c>
      <c r="D157" s="177" t="s">
        <v>279</v>
      </c>
      <c r="E157" s="119" t="s">
        <v>199</v>
      </c>
      <c r="F157" s="178">
        <v>45233</v>
      </c>
      <c r="G157" s="179">
        <v>45237</v>
      </c>
      <c r="H157" s="180">
        <v>1427.8</v>
      </c>
    </row>
    <row r="158" spans="1:8" x14ac:dyDescent="0.25">
      <c r="A158" s="118" t="s">
        <v>224</v>
      </c>
      <c r="B158" s="175" t="s">
        <v>283</v>
      </c>
      <c r="C158" s="176" t="s">
        <v>289</v>
      </c>
      <c r="D158" s="177" t="s">
        <v>159</v>
      </c>
      <c r="E158" s="119" t="s">
        <v>199</v>
      </c>
      <c r="F158" s="178">
        <v>45235</v>
      </c>
      <c r="G158" s="179">
        <v>45235</v>
      </c>
      <c r="H158" s="180">
        <v>626.78</v>
      </c>
    </row>
    <row r="159" spans="1:8" x14ac:dyDescent="0.25">
      <c r="A159" s="118" t="s">
        <v>224</v>
      </c>
      <c r="B159" s="175" t="s">
        <v>283</v>
      </c>
      <c r="C159" s="176" t="s">
        <v>290</v>
      </c>
      <c r="D159" s="177" t="s">
        <v>71</v>
      </c>
      <c r="E159" s="4" t="s">
        <v>203</v>
      </c>
      <c r="F159" s="178">
        <v>45233</v>
      </c>
      <c r="G159" s="179">
        <v>45238</v>
      </c>
      <c r="H159" s="180">
        <v>968</v>
      </c>
    </row>
    <row r="160" spans="1:8" x14ac:dyDescent="0.25">
      <c r="A160" s="118" t="s">
        <v>224</v>
      </c>
      <c r="B160" s="175" t="s">
        <v>283</v>
      </c>
      <c r="C160" s="176" t="s">
        <v>291</v>
      </c>
      <c r="D160" s="120" t="s">
        <v>68</v>
      </c>
      <c r="E160" s="4" t="s">
        <v>203</v>
      </c>
      <c r="F160" s="178">
        <v>45232</v>
      </c>
      <c r="G160" s="179">
        <v>45238</v>
      </c>
      <c r="H160" s="180">
        <v>1028.5</v>
      </c>
    </row>
    <row r="161" spans="1:8" x14ac:dyDescent="0.25">
      <c r="A161" s="118" t="s">
        <v>224</v>
      </c>
      <c r="B161" s="175" t="s">
        <v>283</v>
      </c>
      <c r="C161" s="176" t="s">
        <v>292</v>
      </c>
      <c r="D161" s="177" t="s">
        <v>293</v>
      </c>
      <c r="E161" s="119" t="s">
        <v>199</v>
      </c>
      <c r="F161" s="178">
        <v>45233</v>
      </c>
      <c r="G161" s="179">
        <v>45238</v>
      </c>
      <c r="H161" s="180">
        <v>1040.5999999999999</v>
      </c>
    </row>
    <row r="162" spans="1:8" x14ac:dyDescent="0.25">
      <c r="A162" s="118" t="s">
        <v>224</v>
      </c>
      <c r="B162" s="175" t="s">
        <v>283</v>
      </c>
      <c r="C162" s="176" t="s">
        <v>294</v>
      </c>
      <c r="D162" s="156" t="s">
        <v>11</v>
      </c>
      <c r="E162" s="4" t="s">
        <v>203</v>
      </c>
      <c r="F162" s="178">
        <v>45233</v>
      </c>
      <c r="G162" s="179">
        <v>45238</v>
      </c>
      <c r="H162" s="180">
        <v>726</v>
      </c>
    </row>
    <row r="163" spans="1:8" x14ac:dyDescent="0.25">
      <c r="A163" s="118" t="s">
        <v>224</v>
      </c>
      <c r="B163" s="175" t="s">
        <v>283</v>
      </c>
      <c r="C163" s="176" t="s">
        <v>295</v>
      </c>
      <c r="D163" s="177" t="s">
        <v>279</v>
      </c>
      <c r="E163" s="4" t="s">
        <v>203</v>
      </c>
      <c r="F163" s="178">
        <v>45233</v>
      </c>
      <c r="G163" s="179">
        <v>45238</v>
      </c>
      <c r="H163" s="180">
        <v>948.64</v>
      </c>
    </row>
    <row r="164" spans="1:8" x14ac:dyDescent="0.25">
      <c r="A164" s="118" t="s">
        <v>224</v>
      </c>
      <c r="B164" s="175" t="s">
        <v>283</v>
      </c>
      <c r="C164" s="176" t="s">
        <v>296</v>
      </c>
      <c r="D164" s="120" t="s">
        <v>256</v>
      </c>
      <c r="E164" s="4" t="s">
        <v>203</v>
      </c>
      <c r="F164" s="178">
        <v>45233</v>
      </c>
      <c r="G164" s="179">
        <v>45238</v>
      </c>
      <c r="H164" s="180">
        <v>500</v>
      </c>
    </row>
    <row r="165" spans="1:8" x14ac:dyDescent="0.25">
      <c r="A165" s="118" t="s">
        <v>224</v>
      </c>
      <c r="B165" s="175" t="s">
        <v>283</v>
      </c>
      <c r="C165" s="176" t="s">
        <v>297</v>
      </c>
      <c r="D165" s="120" t="s">
        <v>118</v>
      </c>
      <c r="E165" s="4" t="s">
        <v>203</v>
      </c>
      <c r="F165" s="178">
        <v>45224</v>
      </c>
      <c r="G165" s="179">
        <v>45238</v>
      </c>
      <c r="H165" s="180">
        <v>1149</v>
      </c>
    </row>
    <row r="166" spans="1:8" ht="15.75" thickBot="1" x14ac:dyDescent="0.3">
      <c r="A166" s="125" t="s">
        <v>224</v>
      </c>
      <c r="B166" s="181" t="s">
        <v>283</v>
      </c>
      <c r="C166" s="182" t="s">
        <v>298</v>
      </c>
      <c r="D166" s="186" t="s">
        <v>299</v>
      </c>
      <c r="E166" s="126" t="s">
        <v>199</v>
      </c>
      <c r="F166" s="183">
        <v>45233</v>
      </c>
      <c r="G166" s="184">
        <v>45238</v>
      </c>
      <c r="H166" s="185">
        <v>1724.25</v>
      </c>
    </row>
    <row r="167" spans="1:8" x14ac:dyDescent="0.25">
      <c r="A167" s="133" t="s">
        <v>224</v>
      </c>
      <c r="B167" s="170" t="s">
        <v>300</v>
      </c>
      <c r="C167" s="171" t="s">
        <v>284</v>
      </c>
      <c r="D167" s="143" t="s">
        <v>0</v>
      </c>
      <c r="E167" s="136" t="s">
        <v>206</v>
      </c>
      <c r="F167" s="172">
        <v>45275</v>
      </c>
      <c r="G167" s="173">
        <v>45280</v>
      </c>
      <c r="H167" s="174">
        <v>1149.5</v>
      </c>
    </row>
    <row r="168" spans="1:8" x14ac:dyDescent="0.25">
      <c r="A168" s="118" t="s">
        <v>224</v>
      </c>
      <c r="B168" s="175" t="s">
        <v>300</v>
      </c>
      <c r="C168" s="176" t="s">
        <v>301</v>
      </c>
      <c r="D168" s="177" t="s">
        <v>84</v>
      </c>
      <c r="E168" s="4" t="s">
        <v>206</v>
      </c>
      <c r="F168" s="178">
        <v>45275</v>
      </c>
      <c r="G168" s="179">
        <v>45280</v>
      </c>
      <c r="H168" s="180">
        <v>1296.3499999999999</v>
      </c>
    </row>
    <row r="169" spans="1:8" x14ac:dyDescent="0.25">
      <c r="A169" s="118" t="s">
        <v>224</v>
      </c>
      <c r="B169" s="175" t="s">
        <v>300</v>
      </c>
      <c r="C169" s="176" t="s">
        <v>286</v>
      </c>
      <c r="D169" s="177" t="s">
        <v>287</v>
      </c>
      <c r="E169" s="119" t="s">
        <v>199</v>
      </c>
      <c r="F169" s="178">
        <v>45278</v>
      </c>
      <c r="G169" s="179">
        <v>45278</v>
      </c>
      <c r="H169" s="180">
        <v>2178</v>
      </c>
    </row>
    <row r="170" spans="1:8" x14ac:dyDescent="0.25">
      <c r="A170" s="118" t="s">
        <v>224</v>
      </c>
      <c r="B170" s="175" t="s">
        <v>300</v>
      </c>
      <c r="C170" s="176" t="s">
        <v>289</v>
      </c>
      <c r="D170" s="177" t="s">
        <v>279</v>
      </c>
      <c r="E170" s="119" t="s">
        <v>199</v>
      </c>
      <c r="F170" s="178">
        <v>45278</v>
      </c>
      <c r="G170" s="179">
        <v>45278</v>
      </c>
      <c r="H170" s="180">
        <v>713.9</v>
      </c>
    </row>
    <row r="171" spans="1:8" x14ac:dyDescent="0.25">
      <c r="A171" s="118" t="s">
        <v>224</v>
      </c>
      <c r="B171" s="175" t="s">
        <v>300</v>
      </c>
      <c r="C171" s="176" t="s">
        <v>302</v>
      </c>
      <c r="D171" s="177" t="s">
        <v>159</v>
      </c>
      <c r="E171" s="119" t="s">
        <v>199</v>
      </c>
      <c r="F171" s="178">
        <v>45278</v>
      </c>
      <c r="G171" s="179">
        <v>45278</v>
      </c>
      <c r="H171" s="180">
        <v>528.77</v>
      </c>
    </row>
    <row r="172" spans="1:8" x14ac:dyDescent="0.25">
      <c r="A172" s="118" t="s">
        <v>224</v>
      </c>
      <c r="B172" s="175" t="s">
        <v>300</v>
      </c>
      <c r="C172" s="176" t="s">
        <v>290</v>
      </c>
      <c r="D172" s="177" t="s">
        <v>71</v>
      </c>
      <c r="E172" s="4" t="s">
        <v>203</v>
      </c>
      <c r="F172" s="178">
        <v>45273</v>
      </c>
      <c r="G172" s="179">
        <v>45279</v>
      </c>
      <c r="H172" s="180">
        <v>968</v>
      </c>
    </row>
    <row r="173" spans="1:8" x14ac:dyDescent="0.25">
      <c r="A173" s="118" t="s">
        <v>224</v>
      </c>
      <c r="B173" s="175" t="s">
        <v>300</v>
      </c>
      <c r="C173" s="176" t="s">
        <v>291</v>
      </c>
      <c r="D173" s="120" t="s">
        <v>68</v>
      </c>
      <c r="E173" s="4" t="s">
        <v>203</v>
      </c>
      <c r="F173" s="178">
        <v>45273</v>
      </c>
      <c r="G173" s="179">
        <v>45279</v>
      </c>
      <c r="H173" s="180">
        <v>1028.5</v>
      </c>
    </row>
    <row r="174" spans="1:8" ht="28.5" x14ac:dyDescent="0.25">
      <c r="A174" s="118" t="s">
        <v>224</v>
      </c>
      <c r="B174" s="175" t="s">
        <v>300</v>
      </c>
      <c r="C174" s="176" t="s">
        <v>303</v>
      </c>
      <c r="D174" s="177" t="s">
        <v>293</v>
      </c>
      <c r="E174" s="119" t="s">
        <v>199</v>
      </c>
      <c r="F174" s="178">
        <v>45273</v>
      </c>
      <c r="G174" s="179">
        <v>45279</v>
      </c>
      <c r="H174" s="180">
        <v>1040.5999999999999</v>
      </c>
    </row>
    <row r="175" spans="1:8" x14ac:dyDescent="0.25">
      <c r="A175" s="118" t="s">
        <v>224</v>
      </c>
      <c r="B175" s="175" t="s">
        <v>300</v>
      </c>
      <c r="C175" s="176" t="s">
        <v>304</v>
      </c>
      <c r="D175" s="120" t="s">
        <v>256</v>
      </c>
      <c r="E175" s="4" t="s">
        <v>203</v>
      </c>
      <c r="F175" s="178">
        <v>45273</v>
      </c>
      <c r="G175" s="179">
        <v>45280</v>
      </c>
      <c r="H175" s="180">
        <v>500</v>
      </c>
    </row>
    <row r="176" spans="1:8" x14ac:dyDescent="0.25">
      <c r="A176" s="118" t="s">
        <v>224</v>
      </c>
      <c r="B176" s="175" t="s">
        <v>300</v>
      </c>
      <c r="C176" s="176" t="s">
        <v>297</v>
      </c>
      <c r="D176" s="120" t="s">
        <v>118</v>
      </c>
      <c r="E176" s="4" t="s">
        <v>203</v>
      </c>
      <c r="F176" s="178">
        <v>45267</v>
      </c>
      <c r="G176" s="179">
        <v>45280</v>
      </c>
      <c r="H176" s="180">
        <v>1149</v>
      </c>
    </row>
    <row r="177" spans="1:8" ht="15.75" thickBot="1" x14ac:dyDescent="0.3">
      <c r="A177" s="125" t="s">
        <v>224</v>
      </c>
      <c r="B177" s="181" t="s">
        <v>300</v>
      </c>
      <c r="C177" s="182" t="s">
        <v>305</v>
      </c>
      <c r="D177" s="186" t="s">
        <v>306</v>
      </c>
      <c r="E177" s="7" t="s">
        <v>203</v>
      </c>
      <c r="F177" s="183">
        <v>45275</v>
      </c>
      <c r="G177" s="184">
        <v>45280</v>
      </c>
      <c r="H177" s="185">
        <v>500</v>
      </c>
    </row>
    <row r="178" spans="1:8" x14ac:dyDescent="0.25">
      <c r="A178" s="133" t="s">
        <v>224</v>
      </c>
      <c r="B178" s="170" t="s">
        <v>307</v>
      </c>
      <c r="C178" s="171" t="s">
        <v>284</v>
      </c>
      <c r="D178" s="143" t="s">
        <v>0</v>
      </c>
      <c r="E178" s="136" t="s">
        <v>206</v>
      </c>
      <c r="F178" s="172">
        <v>45233</v>
      </c>
      <c r="G178" s="173">
        <v>45238</v>
      </c>
      <c r="H178" s="174">
        <v>1210</v>
      </c>
    </row>
    <row r="179" spans="1:8" ht="15.75" thickBot="1" x14ac:dyDescent="0.3">
      <c r="A179" s="125" t="s">
        <v>224</v>
      </c>
      <c r="B179" s="181" t="s">
        <v>307</v>
      </c>
      <c r="C179" s="182" t="s">
        <v>285</v>
      </c>
      <c r="D179" s="186" t="s">
        <v>84</v>
      </c>
      <c r="E179" s="7" t="s">
        <v>206</v>
      </c>
      <c r="F179" s="183">
        <v>45233</v>
      </c>
      <c r="G179" s="184">
        <v>45238</v>
      </c>
      <c r="H179" s="185">
        <v>1782.48</v>
      </c>
    </row>
    <row r="180" spans="1:8" ht="29.25" thickBot="1" x14ac:dyDescent="0.3">
      <c r="A180" s="129" t="s">
        <v>224</v>
      </c>
      <c r="B180" s="187" t="s">
        <v>308</v>
      </c>
      <c r="C180" s="188" t="s">
        <v>309</v>
      </c>
      <c r="D180" s="189" t="s">
        <v>310</v>
      </c>
      <c r="E180" s="131" t="s">
        <v>154</v>
      </c>
      <c r="F180" s="190">
        <v>45242</v>
      </c>
      <c r="G180" s="191">
        <v>45275</v>
      </c>
      <c r="H180" s="192">
        <v>3979.69</v>
      </c>
    </row>
    <row r="181" spans="1:8" x14ac:dyDescent="0.25">
      <c r="A181" s="133" t="s">
        <v>311</v>
      </c>
      <c r="B181" s="133" t="s">
        <v>312</v>
      </c>
      <c r="C181" s="133" t="s">
        <v>313</v>
      </c>
      <c r="D181" s="143" t="s">
        <v>110</v>
      </c>
      <c r="E181" s="136" t="s">
        <v>154</v>
      </c>
      <c r="F181" s="158">
        <v>45224</v>
      </c>
      <c r="G181" s="158">
        <v>45224</v>
      </c>
      <c r="H181" s="193">
        <v>2499.9899999999998</v>
      </c>
    </row>
    <row r="182" spans="1:8" x14ac:dyDescent="0.25">
      <c r="A182" s="118" t="s">
        <v>311</v>
      </c>
      <c r="B182" s="118" t="s">
        <v>312</v>
      </c>
      <c r="C182" s="118" t="s">
        <v>313</v>
      </c>
      <c r="D182" s="122" t="s">
        <v>117</v>
      </c>
      <c r="E182" s="4" t="s">
        <v>154</v>
      </c>
      <c r="F182" s="41">
        <v>45224</v>
      </c>
      <c r="G182" s="41">
        <v>45228</v>
      </c>
      <c r="H182" s="194">
        <v>2499.9899999999998</v>
      </c>
    </row>
    <row r="183" spans="1:8" x14ac:dyDescent="0.25">
      <c r="A183" s="118" t="s">
        <v>311</v>
      </c>
      <c r="B183" s="118" t="s">
        <v>312</v>
      </c>
      <c r="C183" s="118" t="s">
        <v>313</v>
      </c>
      <c r="D183" s="120" t="s">
        <v>209</v>
      </c>
      <c r="E183" s="4" t="s">
        <v>206</v>
      </c>
      <c r="F183" s="41">
        <v>45224</v>
      </c>
      <c r="G183" s="41">
        <v>45229</v>
      </c>
      <c r="H183" s="194">
        <v>1000</v>
      </c>
    </row>
    <row r="184" spans="1:8" x14ac:dyDescent="0.25">
      <c r="A184" s="118" t="s">
        <v>311</v>
      </c>
      <c r="B184" s="118" t="s">
        <v>312</v>
      </c>
      <c r="C184" s="118" t="s">
        <v>313</v>
      </c>
      <c r="D184" s="122" t="s">
        <v>222</v>
      </c>
      <c r="E184" s="4" t="s">
        <v>206</v>
      </c>
      <c r="F184" s="31">
        <v>45223</v>
      </c>
      <c r="G184" s="31">
        <v>45233</v>
      </c>
      <c r="H184" s="194">
        <v>1210</v>
      </c>
    </row>
    <row r="185" spans="1:8" x14ac:dyDescent="0.25">
      <c r="A185" s="118" t="s">
        <v>311</v>
      </c>
      <c r="B185" s="118" t="s">
        <v>312</v>
      </c>
      <c r="C185" s="118" t="s">
        <v>313</v>
      </c>
      <c r="D185" s="120" t="s">
        <v>221</v>
      </c>
      <c r="E185" s="4" t="s">
        <v>203</v>
      </c>
      <c r="F185" s="31">
        <v>45200</v>
      </c>
      <c r="G185" s="31">
        <v>45229</v>
      </c>
      <c r="H185" s="194">
        <v>1000</v>
      </c>
    </row>
    <row r="186" spans="1:8" x14ac:dyDescent="0.25">
      <c r="A186" s="118" t="s">
        <v>311</v>
      </c>
      <c r="B186" s="118" t="s">
        <v>312</v>
      </c>
      <c r="C186" s="118" t="s">
        <v>313</v>
      </c>
      <c r="D186" s="120" t="s">
        <v>248</v>
      </c>
      <c r="E186" s="4" t="s">
        <v>203</v>
      </c>
      <c r="F186" s="31">
        <v>45200</v>
      </c>
      <c r="G186" s="31">
        <v>45229</v>
      </c>
      <c r="H186" s="194">
        <v>1000</v>
      </c>
    </row>
    <row r="187" spans="1:8" x14ac:dyDescent="0.25">
      <c r="A187" s="118" t="s">
        <v>311</v>
      </c>
      <c r="B187" s="118" t="s">
        <v>312</v>
      </c>
      <c r="C187" s="118" t="s">
        <v>313</v>
      </c>
      <c r="D187" s="120" t="s">
        <v>118</v>
      </c>
      <c r="E187" s="4" t="s">
        <v>203</v>
      </c>
      <c r="F187" s="31">
        <v>45209</v>
      </c>
      <c r="G187" s="31">
        <v>45229</v>
      </c>
      <c r="H187" s="194">
        <v>1210</v>
      </c>
    </row>
    <row r="188" spans="1:8" x14ac:dyDescent="0.25">
      <c r="A188" s="118" t="s">
        <v>311</v>
      </c>
      <c r="B188" s="118" t="s">
        <v>312</v>
      </c>
      <c r="C188" s="118" t="s">
        <v>313</v>
      </c>
      <c r="D188" s="120" t="s">
        <v>68</v>
      </c>
      <c r="E188" s="4" t="s">
        <v>203</v>
      </c>
      <c r="F188" s="31">
        <v>45209</v>
      </c>
      <c r="G188" s="31">
        <v>45229</v>
      </c>
      <c r="H188" s="194">
        <v>1000</v>
      </c>
    </row>
    <row r="189" spans="1:8" x14ac:dyDescent="0.25">
      <c r="A189" s="118" t="s">
        <v>311</v>
      </c>
      <c r="B189" s="118" t="s">
        <v>312</v>
      </c>
      <c r="C189" s="118" t="s">
        <v>313</v>
      </c>
      <c r="D189" s="122" t="s">
        <v>314</v>
      </c>
      <c r="E189" s="4" t="s">
        <v>203</v>
      </c>
      <c r="F189" s="31">
        <v>45219</v>
      </c>
      <c r="G189" s="31">
        <v>45229</v>
      </c>
      <c r="H189" s="194">
        <v>1000</v>
      </c>
    </row>
    <row r="190" spans="1:8" ht="15.75" thickBot="1" x14ac:dyDescent="0.3">
      <c r="A190" s="125" t="s">
        <v>311</v>
      </c>
      <c r="B190" s="125" t="s">
        <v>312</v>
      </c>
      <c r="C190" s="125" t="s">
        <v>313</v>
      </c>
      <c r="D190" s="142" t="s">
        <v>256</v>
      </c>
      <c r="E190" s="7" t="s">
        <v>203</v>
      </c>
      <c r="F190" s="34">
        <v>45219</v>
      </c>
      <c r="G190" s="34">
        <v>45229</v>
      </c>
      <c r="H190" s="195">
        <v>1000</v>
      </c>
    </row>
    <row r="191" spans="1:8" ht="29.25" thickBot="1" x14ac:dyDescent="0.3">
      <c r="A191" s="129" t="s">
        <v>311</v>
      </c>
      <c r="B191" s="196" t="s">
        <v>315</v>
      </c>
      <c r="C191" s="54" t="s">
        <v>316</v>
      </c>
      <c r="D191" s="197" t="s">
        <v>317</v>
      </c>
      <c r="E191" s="167" t="s">
        <v>199</v>
      </c>
      <c r="F191" s="198">
        <v>45231</v>
      </c>
      <c r="G191" s="198">
        <v>45261</v>
      </c>
      <c r="H191" s="199">
        <v>6050</v>
      </c>
    </row>
    <row r="192" spans="1:8" ht="43.5" thickBot="1" x14ac:dyDescent="0.3">
      <c r="A192" s="129" t="s">
        <v>311</v>
      </c>
      <c r="B192" s="200" t="s">
        <v>318</v>
      </c>
      <c r="C192" s="54" t="s">
        <v>319</v>
      </c>
      <c r="D192" s="201" t="s">
        <v>320</v>
      </c>
      <c r="E192" s="131" t="s">
        <v>321</v>
      </c>
      <c r="F192" s="198">
        <v>45231</v>
      </c>
      <c r="G192" s="198">
        <v>45261</v>
      </c>
      <c r="H192" s="199">
        <v>18148.79</v>
      </c>
    </row>
    <row r="193" spans="1:8" ht="43.5" thickBot="1" x14ac:dyDescent="0.3">
      <c r="A193" s="129" t="s">
        <v>311</v>
      </c>
      <c r="B193" s="202" t="s">
        <v>322</v>
      </c>
      <c r="C193" s="202" t="s">
        <v>323</v>
      </c>
      <c r="D193" s="203" t="s">
        <v>324</v>
      </c>
      <c r="E193" s="131" t="s">
        <v>203</v>
      </c>
      <c r="F193" s="204">
        <v>45170</v>
      </c>
      <c r="G193" s="204">
        <v>45261</v>
      </c>
      <c r="H193" s="199">
        <v>12100</v>
      </c>
    </row>
    <row r="194" spans="1:8" ht="29.25" thickBot="1" x14ac:dyDescent="0.3">
      <c r="A194" s="129" t="s">
        <v>311</v>
      </c>
      <c r="B194" s="196" t="s">
        <v>325</v>
      </c>
      <c r="C194" s="54" t="s">
        <v>326</v>
      </c>
      <c r="D194" s="196" t="s">
        <v>327</v>
      </c>
      <c r="E194" s="167" t="s">
        <v>199</v>
      </c>
      <c r="F194" s="198">
        <v>45200</v>
      </c>
      <c r="G194" s="205">
        <v>45231</v>
      </c>
      <c r="H194" s="199">
        <v>3611.85</v>
      </c>
    </row>
    <row r="195" spans="1:8" ht="29.25" thickBot="1" x14ac:dyDescent="0.3">
      <c r="A195" s="129" t="s">
        <v>311</v>
      </c>
      <c r="B195" s="206" t="s">
        <v>328</v>
      </c>
      <c r="C195" s="168" t="s">
        <v>329</v>
      </c>
      <c r="D195" s="196" t="s">
        <v>330</v>
      </c>
      <c r="E195" s="131" t="s">
        <v>154</v>
      </c>
      <c r="F195" s="207">
        <v>45261</v>
      </c>
      <c r="G195" s="207">
        <v>45291</v>
      </c>
      <c r="H195" s="199">
        <v>2243.34</v>
      </c>
    </row>
    <row r="196" spans="1:8" ht="43.5" thickBot="1" x14ac:dyDescent="0.3">
      <c r="A196" s="129" t="s">
        <v>311</v>
      </c>
      <c r="B196" s="206" t="s">
        <v>331</v>
      </c>
      <c r="C196" s="196" t="s">
        <v>332</v>
      </c>
      <c r="D196" s="206" t="s">
        <v>202</v>
      </c>
      <c r="E196" s="131" t="s">
        <v>203</v>
      </c>
      <c r="F196" s="207">
        <v>45200</v>
      </c>
      <c r="G196" s="207">
        <v>45291</v>
      </c>
      <c r="H196" s="199">
        <v>5929</v>
      </c>
    </row>
    <row r="197" spans="1:8" ht="43.5" thickBot="1" x14ac:dyDescent="0.3">
      <c r="A197" s="208" t="s">
        <v>311</v>
      </c>
      <c r="B197" s="209" t="s">
        <v>333</v>
      </c>
      <c r="C197" s="210" t="s">
        <v>334</v>
      </c>
      <c r="D197" s="210" t="s">
        <v>335</v>
      </c>
      <c r="E197" s="211" t="s">
        <v>206</v>
      </c>
      <c r="F197" s="212">
        <v>45231</v>
      </c>
      <c r="G197" s="212">
        <v>45291</v>
      </c>
      <c r="H197" s="213">
        <v>5929</v>
      </c>
    </row>
    <row r="198" spans="1:8" ht="43.5" thickBot="1" x14ac:dyDescent="0.3">
      <c r="A198" s="208" t="s">
        <v>311</v>
      </c>
      <c r="B198" s="214" t="s">
        <v>336</v>
      </c>
      <c r="C198" s="214" t="s">
        <v>337</v>
      </c>
      <c r="D198" s="215" t="s">
        <v>256</v>
      </c>
      <c r="E198" s="211" t="s">
        <v>203</v>
      </c>
      <c r="F198" s="216">
        <v>45231</v>
      </c>
      <c r="G198" s="217">
        <v>45291</v>
      </c>
      <c r="H198" s="213">
        <v>5868.5</v>
      </c>
    </row>
    <row r="199" spans="1:8" ht="43.5" thickBot="1" x14ac:dyDescent="0.3">
      <c r="A199" s="208" t="s">
        <v>311</v>
      </c>
      <c r="B199" s="218" t="s">
        <v>338</v>
      </c>
      <c r="C199" s="218" t="s">
        <v>339</v>
      </c>
      <c r="D199" s="219" t="s">
        <v>340</v>
      </c>
      <c r="E199" s="211" t="s">
        <v>203</v>
      </c>
      <c r="F199" s="220">
        <v>45231</v>
      </c>
      <c r="G199" s="220">
        <v>45291</v>
      </c>
      <c r="H199" s="213">
        <v>3993</v>
      </c>
    </row>
    <row r="200" spans="1:8" ht="43.5" thickBot="1" x14ac:dyDescent="0.3">
      <c r="A200" s="208" t="s">
        <v>311</v>
      </c>
      <c r="B200" s="221" t="s">
        <v>341</v>
      </c>
      <c r="C200" s="221" t="s">
        <v>342</v>
      </c>
      <c r="D200" s="222" t="s">
        <v>185</v>
      </c>
      <c r="E200" s="211" t="s">
        <v>203</v>
      </c>
      <c r="F200" s="212">
        <v>45200</v>
      </c>
      <c r="G200" s="212">
        <v>45291</v>
      </c>
      <c r="H200" s="213">
        <v>17363.5</v>
      </c>
    </row>
    <row r="201" spans="1:8" ht="43.5" thickBot="1" x14ac:dyDescent="0.3">
      <c r="A201" s="208" t="s">
        <v>311</v>
      </c>
      <c r="B201" s="221" t="s">
        <v>343</v>
      </c>
      <c r="C201" s="221" t="s">
        <v>344</v>
      </c>
      <c r="D201" s="210" t="s">
        <v>345</v>
      </c>
      <c r="E201" s="211" t="s">
        <v>203</v>
      </c>
      <c r="F201" s="212">
        <v>45261</v>
      </c>
      <c r="G201" s="212">
        <v>45291</v>
      </c>
      <c r="H201" s="213">
        <v>4235</v>
      </c>
    </row>
    <row r="202" spans="1:8" ht="43.5" thickBot="1" x14ac:dyDescent="0.3">
      <c r="A202" s="208" t="s">
        <v>311</v>
      </c>
      <c r="B202" s="221" t="s">
        <v>346</v>
      </c>
      <c r="C202" s="221" t="s">
        <v>347</v>
      </c>
      <c r="D202" s="210" t="s">
        <v>348</v>
      </c>
      <c r="E202" s="223" t="s">
        <v>199</v>
      </c>
      <c r="F202" s="212" t="s">
        <v>349</v>
      </c>
      <c r="G202" s="224"/>
      <c r="H202" s="213">
        <v>3630</v>
      </c>
    </row>
    <row r="203" spans="1:8" ht="43.5" thickBot="1" x14ac:dyDescent="0.3">
      <c r="A203" s="208" t="s">
        <v>311</v>
      </c>
      <c r="B203" s="221" t="s">
        <v>350</v>
      </c>
      <c r="C203" s="221" t="s">
        <v>351</v>
      </c>
      <c r="D203" s="210" t="s">
        <v>352</v>
      </c>
      <c r="E203" s="223" t="s">
        <v>199</v>
      </c>
      <c r="F203" s="212" t="s">
        <v>349</v>
      </c>
      <c r="G203" s="224"/>
      <c r="H203" s="213">
        <v>1815</v>
      </c>
    </row>
    <row r="204" spans="1:8" ht="72" thickBot="1" x14ac:dyDescent="0.3">
      <c r="A204" s="208" t="s">
        <v>311</v>
      </c>
      <c r="B204" s="221" t="s">
        <v>353</v>
      </c>
      <c r="C204" s="221" t="s">
        <v>354</v>
      </c>
      <c r="D204" s="210" t="s">
        <v>355</v>
      </c>
      <c r="E204" s="223" t="s">
        <v>199</v>
      </c>
      <c r="F204" s="212">
        <v>45170</v>
      </c>
      <c r="G204" s="212">
        <v>45291</v>
      </c>
      <c r="H204" s="225" t="s">
        <v>356</v>
      </c>
    </row>
    <row r="205" spans="1:8" ht="29.25" thickBot="1" x14ac:dyDescent="0.3">
      <c r="A205" s="208" t="s">
        <v>311</v>
      </c>
      <c r="B205" s="221" t="s">
        <v>357</v>
      </c>
      <c r="C205" s="221" t="s">
        <v>358</v>
      </c>
      <c r="D205" s="210" t="s">
        <v>359</v>
      </c>
      <c r="E205" s="211" t="s">
        <v>206</v>
      </c>
      <c r="F205" s="226">
        <v>45279</v>
      </c>
      <c r="G205" s="212">
        <v>45279</v>
      </c>
      <c r="H205" s="213">
        <v>2000</v>
      </c>
    </row>
    <row r="206" spans="1:8" ht="29.25" thickBot="1" x14ac:dyDescent="0.3">
      <c r="A206" s="208" t="s">
        <v>311</v>
      </c>
      <c r="B206" s="221" t="s">
        <v>360</v>
      </c>
      <c r="C206" s="221" t="s">
        <v>361</v>
      </c>
      <c r="D206" s="210" t="s">
        <v>362</v>
      </c>
      <c r="E206" s="223" t="s">
        <v>199</v>
      </c>
      <c r="F206" s="212">
        <v>45231</v>
      </c>
      <c r="G206" s="212">
        <v>45260</v>
      </c>
      <c r="H206" s="213">
        <v>968</v>
      </c>
    </row>
    <row r="207" spans="1:8" x14ac:dyDescent="0.25">
      <c r="A207" s="63"/>
      <c r="B207" s="63"/>
      <c r="C207" s="63"/>
      <c r="D207" s="65"/>
      <c r="E207" s="63"/>
      <c r="F207" s="65"/>
      <c r="G207" s="65"/>
      <c r="H207" s="227"/>
    </row>
    <row r="208" spans="1:8" x14ac:dyDescent="0.25">
      <c r="A208" s="230"/>
      <c r="B208" s="230"/>
      <c r="C208" s="230"/>
      <c r="D208" s="231"/>
      <c r="E208" s="114" t="s">
        <v>363</v>
      </c>
      <c r="F208" s="114"/>
      <c r="G208" s="229"/>
      <c r="H208" s="228">
        <f>SUM(H2:H206)</f>
        <v>1182264.95</v>
      </c>
    </row>
  </sheetData>
  <mergeCells count="1">
    <mergeCell ref="E208:F2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CPI 1T 2023</vt:lpstr>
      <vt:lpstr>CPI 2T 2023</vt:lpstr>
      <vt:lpstr>CPI 3T 2023</vt:lpstr>
      <vt:lpstr>CPI 4T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Campañas publicidad institucional (año 2023)</dc:title>
  <dc:creator>DGA</dc:creator>
  <cp:lastModifiedBy>Administrador</cp:lastModifiedBy>
  <cp:lastPrinted>2023-08-21T06:40:23Z</cp:lastPrinted>
  <dcterms:created xsi:type="dcterms:W3CDTF">2018-05-25T09:41:06Z</dcterms:created>
  <dcterms:modified xsi:type="dcterms:W3CDTF">2024-04-22T07:12:16Z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CPI_2T_2023.xlsx</vt:lpwstr>
  </property>
</Properties>
</file>