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760"/>
  </bookViews>
  <sheets>
    <sheet name="CPI 1T 2021" sheetId="1" r:id="rId1"/>
    <sheet name="CPI 2T 2021" sheetId="2" r:id="rId2"/>
    <sheet name="CPI 3T 2021" sheetId="3" r:id="rId3"/>
    <sheet name="CPI 4T 2022" sheetId="4" r:id="rId4"/>
  </sheets>
  <definedNames>
    <definedName name="_xlnm._FilterDatabase" localSheetId="0" hidden="1">'CPI 1T 2021'!$A$2:$I$62</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158" i="4"/>
  <c r="I128"/>
  <c r="I50"/>
  <c r="I41"/>
  <c r="I197" s="1"/>
  <c r="H81" i="3"/>
  <c r="H74"/>
  <c r="H61"/>
  <c r="H59"/>
  <c r="H41"/>
  <c r="H40"/>
  <c r="H34"/>
  <c r="H30"/>
  <c r="H29"/>
  <c r="H18"/>
  <c r="H31" s="1"/>
  <c r="H17"/>
  <c r="H7"/>
  <c r="H6"/>
  <c r="H5"/>
  <c r="H4"/>
  <c r="H8" s="1"/>
  <c r="H83" s="1"/>
  <c r="H3"/>
  <c r="I117" i="2"/>
  <c r="I103"/>
  <c r="I86"/>
  <c r="I69"/>
  <c r="I66"/>
  <c r="I52"/>
  <c r="I44"/>
  <c r="I27"/>
  <c r="I25"/>
  <c r="I23"/>
  <c r="I21"/>
  <c r="I19"/>
  <c r="I17"/>
  <c r="I15"/>
  <c r="I13"/>
  <c r="I11"/>
  <c r="I9"/>
  <c r="I120" s="1"/>
  <c r="H59" i="1" l="1"/>
  <c r="I60" s="1"/>
  <c r="H9"/>
  <c r="I25" s="1"/>
  <c r="I41" l="1"/>
  <c r="I37"/>
  <c r="I64" s="1"/>
</calcChain>
</file>

<file path=xl/sharedStrings.xml><?xml version="1.0" encoding="utf-8"?>
<sst xmlns="http://schemas.openxmlformats.org/spreadsheetml/2006/main" count="814" uniqueCount="369">
  <si>
    <t>DEPARTAMENTO</t>
  </si>
  <si>
    <t>ADJUDICATARIO</t>
  </si>
  <si>
    <t>MEDIO DE COMUNICACIÓN</t>
  </si>
  <si>
    <t>FECHA INICIO</t>
  </si>
  <si>
    <t>FECHA FIN</t>
  </si>
  <si>
    <t>TOTAL</t>
  </si>
  <si>
    <t xml:space="preserve">GASTO/MEDIO </t>
  </si>
  <si>
    <t xml:space="preserve">Campaña anual </t>
  </si>
  <si>
    <t>ABC.ES</t>
  </si>
  <si>
    <t>HUESCA TV</t>
  </si>
  <si>
    <t>EXTRADIGITAL.ES</t>
  </si>
  <si>
    <t>PERIÓDICO LA COMARCA (PAPEL Y WEB)</t>
  </si>
  <si>
    <t>TINTAURA, SL</t>
  </si>
  <si>
    <t>EL DIARIO.ES</t>
  </si>
  <si>
    <t>REVISTA ACTUALIDAD EMPRESAS ARAGONESAS</t>
  </si>
  <si>
    <t>REVISTAS A VIVIR (PAPEL Y WEB)</t>
  </si>
  <si>
    <t>SOMOS LITERA (WEB)</t>
  </si>
  <si>
    <t>EL COMARCAL DEL JILOCA</t>
  </si>
  <si>
    <t>SPORTARAGÓN.COM</t>
  </si>
  <si>
    <t>SOBRARBE DIGITAL</t>
  </si>
  <si>
    <t>RONDA SOMONTANO</t>
  </si>
  <si>
    <t>EL POLLO URBANO</t>
  </si>
  <si>
    <t>Campaña anual</t>
  </si>
  <si>
    <t>RADIO ZARAGOZA</t>
  </si>
  <si>
    <t>CADENA COPE</t>
  </si>
  <si>
    <t>ONDA CERO</t>
  </si>
  <si>
    <t>RADIO HUESCA</t>
  </si>
  <si>
    <t>RADIO LA COMARCA</t>
  </si>
  <si>
    <t>RADIO CALAMOCHA</t>
  </si>
  <si>
    <t>ES RADIO HUESCA</t>
  </si>
  <si>
    <t>EBRO FM</t>
  </si>
  <si>
    <t>RADIO BENABARRE</t>
  </si>
  <si>
    <t>RADIO MARCA</t>
  </si>
  <si>
    <t>Grabación audios</t>
  </si>
  <si>
    <t>DIARIO DEL ALTOARAGÓN</t>
  </si>
  <si>
    <t>TV</t>
  </si>
  <si>
    <t>CARTV</t>
  </si>
  <si>
    <t>Aragón 2021 (prensa y digital)</t>
  </si>
  <si>
    <t>NOTICIAS DEL MATARRAÑA (PAPEL Y WEB)</t>
  </si>
  <si>
    <t>PERIÓDICO LA ACTUALIDAD COMARCAL (PAPEL, WEB Y TV)</t>
  </si>
  <si>
    <t>HOY ARAGÓN</t>
  </si>
  <si>
    <t>15 TV</t>
  </si>
  <si>
    <t>BAJO ARAGÓN TV</t>
  </si>
  <si>
    <t>Plataforma Logística</t>
  </si>
  <si>
    <t>EL ECONOMISTA</t>
  </si>
  <si>
    <t>EXPANSIÓN</t>
  </si>
  <si>
    <t>HERALDO DE ARAGÓN (WEB)</t>
  </si>
  <si>
    <t>EL PERIÓDICO DE ARAGÓN (WEB)</t>
  </si>
  <si>
    <t>DIARIO DEL ALTOARAGÓN (WEB)</t>
  </si>
  <si>
    <t>DIARIO DE TERUEL (WEB)</t>
  </si>
  <si>
    <t>PERIÓDICO LA COMARCA (WEB)</t>
  </si>
  <si>
    <t>CADENA SER ARAGÓN</t>
  </si>
  <si>
    <t>ARAGÓN DIGITAL.ES</t>
  </si>
  <si>
    <t>VIDEOCREACIÓN, SL</t>
  </si>
  <si>
    <t>Especial Transporte y Logistica</t>
  </si>
  <si>
    <t xml:space="preserve">Especial prensa </t>
  </si>
  <si>
    <t>DESCRIPCIÓN</t>
  </si>
  <si>
    <t>DENOMINACIÓN CAMPAÑA</t>
  </si>
  <si>
    <t>Agricultura, Ganadería y Medio Ambiente - Sociedad Aragonesa de Gestión Agroambiental, S.L.U.</t>
  </si>
  <si>
    <t>Grabación vídeos</t>
  </si>
  <si>
    <t>Economía, Planificación y Empleo</t>
  </si>
  <si>
    <t>Presidencia y Relaciones Institucionales</t>
  </si>
  <si>
    <t>Respeta las reglas COVID19</t>
  </si>
  <si>
    <t>Total 1T 2021:</t>
  </si>
  <si>
    <t>Campañas de publicidad institucional (Primer trimestre 2021)</t>
  </si>
  <si>
    <t xml:space="preserve">Aragón 2021 (radios) </t>
  </si>
  <si>
    <t>Aragón alimentos nobles</t>
  </si>
  <si>
    <t xml:space="preserve">Difusión publicitaria de la campaña agroalimentaria  "Aragón Alimentos Nobles" con la Corporación Aragonesa de Radio y Televisión, por medio de la integración del spot publicitario en la emisión del programa “Préstame tu cocina”, tiene como finalidad la difusión y publicidad a la campaña promocional Aragón Alimentos Nobles, de acuerdo con la Estrategia Aragonesa de Promoción Agroalimentaria. Nº PATROCINIOS: 9 y Nº AUTOPROMOS: 135 
</t>
  </si>
  <si>
    <t>EL PERIÓDICO DE ARAGÓN</t>
  </si>
  <si>
    <t>AGENCIA ARAGONESA DE COMUNICACIÓN Y NUEVAS TECNOLOGÍAS, S.L.</t>
  </si>
  <si>
    <t>Campañas de publicidad institucional (segundo trimestre 2021)</t>
  </si>
  <si>
    <t>SARGA - Agricultura, Ganadería y Medio Ambiente</t>
  </si>
  <si>
    <t>Campaña de promoción de alimentos de Aragón y figuras de calidad diferenciada "Aragón Alimentos  Nobles"</t>
  </si>
  <si>
    <t>Patrocinio: contrato con la Asociación de Cocineros de Aragón, destinado al patrocinio para la promoción y difusión de la campaña "Aragón Alimentos Nobles" y a la formación de sus profesionales en materia del origen y de la calidad de los productos agroalimentarios aragoneses.</t>
  </si>
  <si>
    <t>ACA (Asociación de Cocineros de Aragón)</t>
  </si>
  <si>
    <r>
      <rPr>
        <u/>
        <sz val="10"/>
        <rFont val="Calibri"/>
        <family val="2"/>
        <scheme val="minor"/>
      </rPr>
      <t>Prensa on line</t>
    </r>
    <r>
      <rPr>
        <sz val="10"/>
        <rFont val="Calibri"/>
        <family val="2"/>
        <scheme val="minor"/>
      </rPr>
      <t>: la web de información del Cinca Medio, Comecome, Lugares Con Estrella, Enjoy Zaragoza, La Buena Vida.</t>
    </r>
    <r>
      <rPr>
        <u/>
        <sz val="10"/>
        <rFont val="Calibri"/>
        <family val="2"/>
        <scheme val="minor"/>
      </rPr>
      <t xml:space="preserve"> Televisión</t>
    </r>
    <r>
      <rPr>
        <sz val="10"/>
        <rFont val="Calibri"/>
        <family val="2"/>
        <scheme val="minor"/>
      </rPr>
      <t xml:space="preserve">: Aragón TV, informativos de RNE. </t>
    </r>
    <r>
      <rPr>
        <u/>
        <sz val="10"/>
        <rFont val="Calibri"/>
        <family val="2"/>
        <scheme val="minor"/>
      </rPr>
      <t>Prensa escrita</t>
    </r>
    <r>
      <rPr>
        <sz val="10"/>
        <rFont val="Calibri"/>
        <family val="2"/>
        <scheme val="minor"/>
      </rPr>
      <t xml:space="preserve">: Revista Gastro, Heraldo, suplemento Con Mucho Gusto del Heraldo, elPeriodico de Aragón, Diario del Alto Aragón, Diario de Teruel, El Gastrónomo, Horeca. </t>
    </r>
    <r>
      <rPr>
        <u/>
        <sz val="10"/>
        <rFont val="Calibri"/>
        <family val="2"/>
        <scheme val="minor"/>
      </rPr>
      <t>Radio</t>
    </r>
    <r>
      <rPr>
        <sz val="10"/>
        <rFont val="Calibri"/>
        <family val="2"/>
        <scheme val="minor"/>
      </rPr>
      <t>: Cope, Radio Huesca, Radio Zaragoza</t>
    </r>
  </si>
  <si>
    <t>Patrocinio: destinado a la promoción de lal campaña "Aragón Alimentos Nobles" en los actos organizados por la asociación profesional de empresarios de cafés y bares de Zaragoza y provincia, y a la formación de sus asociados en materia de productos aragoneses de calidad diferenciada.</t>
  </si>
  <si>
    <t>Asociación profesional de empresarios de Cafés y Bares de Zaragoza y Provincia</t>
  </si>
  <si>
    <r>
      <rPr>
        <u/>
        <sz val="10"/>
        <color theme="1"/>
        <rFont val="Calibri"/>
        <family val="2"/>
        <scheme val="minor"/>
      </rPr>
      <t>Radio:</t>
    </r>
    <r>
      <rPr>
        <sz val="10"/>
        <color theme="1"/>
        <rFont val="Calibri"/>
        <family val="2"/>
        <scheme val="minor"/>
      </rPr>
      <t xml:space="preserve"> Onda Cero, Cadena SER, COPE, Aragón Radio, Onda Aragonesa. </t>
    </r>
    <r>
      <rPr>
        <u/>
        <sz val="10"/>
        <color theme="1"/>
        <rFont val="Calibri"/>
        <family val="2"/>
        <scheme val="minor"/>
      </rPr>
      <t>Prensa escrita</t>
    </r>
    <r>
      <rPr>
        <sz val="10"/>
        <color theme="1"/>
        <rFont val="Calibri"/>
        <family val="2"/>
        <scheme val="minor"/>
      </rPr>
      <t xml:space="preserve">: elPeriodico de Aragón, Heraldo de Aragón, Marca,Revista Gastro, El Gastrónomo, Actualidad de las Empresas, AKI Zaragoza.    Prensa on line: Enjoy Zaragoza, Hoy Aragón, Comecome, Balboa Media, Enlazarte. </t>
    </r>
    <r>
      <rPr>
        <u/>
        <sz val="10"/>
        <color theme="1"/>
        <rFont val="Calibri"/>
        <family val="2"/>
        <scheme val="minor"/>
      </rPr>
      <t>Televisión</t>
    </r>
    <r>
      <rPr>
        <sz val="10"/>
        <color theme="1"/>
        <rFont val="Calibri"/>
        <family val="2"/>
        <scheme val="minor"/>
      </rPr>
      <t>: Aragón TV</t>
    </r>
  </si>
  <si>
    <t>Contrato de difusión publicitaria y patrocinio de la campaña agroalimentaria del Gobierno de Aragón "Aragón Alimentos Nobles" en el XXVII concurso gastronómico "Comer en el Alto Aragón".</t>
  </si>
  <si>
    <t>Radio Huesca</t>
  </si>
  <si>
    <t>Prensa escrita; Prensa on line, Spot en Huesca Televisión; Radio Huesca_SER</t>
  </si>
  <si>
    <t>Contrato de difusión publicitaria para promocionar la campaña agroalimentaria "Aragón Alimentos Nobles" del Gobierno de Aragón en la tercera edición del concurso de croquetas de Zaragoza y provincia.</t>
  </si>
  <si>
    <t>ALMOZARA ARTÍSTICA  S.L</t>
  </si>
  <si>
    <t xml:space="preserve">Prensa escrita: El Gastrónomo, Gastro Aragón, Marca Aragón; Con Mucho Gusto del Heraldo de Aragón. </t>
  </si>
  <si>
    <t>Contrato de difusión publicitaria del servicio de atención a la hostelería para seguir creando marca alrededor de la nobleza de los alimentos de Aragón.</t>
  </si>
  <si>
    <t>Shackleton Comunicación</t>
  </si>
  <si>
    <t>Prensa Escrita: Revista Horeca</t>
  </si>
  <si>
    <t>Patrocinio para la promoción de la campaña "Aragón Alimentos Nobles" en los actos organizados por Horeca Restaurantes Zaragoza y para la formación de sus asociados en materia de los alimentos aragoneses de calidad diferenciada.</t>
  </si>
  <si>
    <t>Asociación Profesional de Empresarios de Hoteles y Restaurantes de Zaragoza, HORECA</t>
  </si>
  <si>
    <r>
      <t xml:space="preserve">Cuñas radio. </t>
    </r>
    <r>
      <rPr>
        <u/>
        <sz val="10"/>
        <color theme="1"/>
        <rFont val="Calibri"/>
        <family val="2"/>
        <scheme val="minor"/>
      </rPr>
      <t>Prensa escrita</t>
    </r>
    <r>
      <rPr>
        <sz val="10"/>
        <color theme="1"/>
        <rFont val="Calibri"/>
        <family val="2"/>
        <scheme val="minor"/>
      </rPr>
      <t xml:space="preserve">: reportaje en el Suplemento de Gastronomía Con Mucho Gusto, Revista Gastro Aragón, El Gastrónomo. </t>
    </r>
    <r>
      <rPr>
        <u/>
        <sz val="10"/>
        <color theme="1"/>
        <rFont val="Calibri"/>
        <family val="2"/>
        <scheme val="minor"/>
      </rPr>
      <t>Prensa on line</t>
    </r>
    <r>
      <rPr>
        <sz val="10"/>
        <color theme="1"/>
        <rFont val="Calibri"/>
        <family val="2"/>
        <scheme val="minor"/>
      </rPr>
      <t>: Web www.zaragozagastroweek.es,  I-gastro: Inserción de Banner. Heraldo.es, Enjoy Zaragoza. Campaña de publicidad en Redes Sociales y Adwords.</t>
    </r>
    <r>
      <rPr>
        <u/>
        <sz val="10"/>
        <color theme="1"/>
        <rFont val="Calibri"/>
        <family val="2"/>
        <scheme val="minor"/>
      </rPr>
      <t>Televisión</t>
    </r>
    <r>
      <rPr>
        <sz val="10"/>
        <color theme="1"/>
        <rFont val="Calibri"/>
        <family val="2"/>
        <scheme val="minor"/>
      </rPr>
      <t>: Spot en Aragón TV.</t>
    </r>
  </si>
  <si>
    <t>ITA - Ciencia, Universidad y Sociedad del Conocimiento</t>
  </si>
  <si>
    <t>Semana de la mujer y la niña en la ciencia</t>
  </si>
  <si>
    <t>Difusión ciencia</t>
  </si>
  <si>
    <t>BLACK FOCUS SC</t>
  </si>
  <si>
    <t>Material de difusión audiovisual:Video</t>
  </si>
  <si>
    <t>Premio Nacional Don Bosco</t>
  </si>
  <si>
    <t>Patrocinio 34ª edición premio</t>
  </si>
  <si>
    <t>SOCIEDAD SAN FRANCISCO DE SALES</t>
  </si>
  <si>
    <t>Patrocinio</t>
  </si>
  <si>
    <t>JORNADA  EWoman</t>
  </si>
  <si>
    <t xml:space="preserve">Evento difusión de los casos de éxito de mujeres que han destacado por su trayectoria profesional y lucha en diferentes entornos de la actualidad, y fortalecer la presencia de la mujer en los altos puestos de dirección.  </t>
  </si>
  <si>
    <t>PRENSA DIARIA ARAGONESA</t>
  </si>
  <si>
    <t>Participación en evento</t>
  </si>
  <si>
    <t>INNOIDEA 2021</t>
  </si>
  <si>
    <t>Jornada presentación Innoidea 2022</t>
  </si>
  <si>
    <t>RAMPA HUESCA SL</t>
  </si>
  <si>
    <t>Jornada</t>
  </si>
  <si>
    <t>Moto4Team Unizar 2021</t>
  </si>
  <si>
    <t>Patrocinio moto de competición</t>
  </si>
  <si>
    <t>ASOCIACIÓN JUVENIL MOTO4TEAM</t>
  </si>
  <si>
    <t>Difusión marca ITAINNOVA</t>
  </si>
  <si>
    <t>Vinilos corporativos para difusión marca</t>
  </si>
  <si>
    <t>SOLUCIONES GRAFICAS ZARAGOZA</t>
  </si>
  <si>
    <t>Difusión marca ITAINNOVA en empresas</t>
  </si>
  <si>
    <t>Feria EQUIPLAST</t>
  </si>
  <si>
    <t xml:space="preserve">Participación feria </t>
  </si>
  <si>
    <t>FIRA INTERNACIONAL DE BARCELONA</t>
  </si>
  <si>
    <t>Feria</t>
  </si>
  <si>
    <t>Feria/Congreso Advanced Factories</t>
  </si>
  <si>
    <t>Asistencia a feria</t>
  </si>
  <si>
    <t>NEXT BUSINESS EXHIBITIONS, S</t>
  </si>
  <si>
    <t>Jornada protección software</t>
  </si>
  <si>
    <t>ARAGÓN PLATAFORMA LOGÍSTICA, S.A.U. - Economía, Planificación y Empleo</t>
  </si>
  <si>
    <t>Especial Actualidad Económica</t>
  </si>
  <si>
    <t>Publirreportaje APL especial actualidad económica</t>
  </si>
  <si>
    <t>UNIDAD EDITORIAL, S.A.</t>
  </si>
  <si>
    <t>El Mundo</t>
  </si>
  <si>
    <t>Especial Inmologistica y Multimodal</t>
  </si>
  <si>
    <t>Publicidad APL suplemento inmologistica</t>
  </si>
  <si>
    <t>Industria y Comunicación, S.A.</t>
  </si>
  <si>
    <t>Transporte XXI</t>
  </si>
  <si>
    <t>ARAGÓN EXTERIOR, S.A. - Economía, Planificación y Empleo</t>
  </si>
  <si>
    <t>Reportaje especial exportación</t>
  </si>
  <si>
    <t>Especial exportación</t>
  </si>
  <si>
    <t>Heraldo de Aragón</t>
  </si>
  <si>
    <t>Becas movilidad</t>
  </si>
  <si>
    <t>ONDA CERO Y EUROPA FM</t>
  </si>
  <si>
    <t>Campaña I Ciclo lírica y danza</t>
  </si>
  <si>
    <t>HERALDO DE ARAGÓN (PAPEL Y WEB)</t>
  </si>
  <si>
    <t>EL PERIÓDICO DE ARAGÓN (PAPEL Y WEB)</t>
  </si>
  <si>
    <t>DIARIO ABC (WEB)</t>
  </si>
  <si>
    <t>Campaña Escolarización</t>
  </si>
  <si>
    <t>MIT COMUNICACIÓN ESTRATÉGICA</t>
  </si>
  <si>
    <t>Campaña Formación y empleo</t>
  </si>
  <si>
    <t>San Jorge</t>
  </si>
  <si>
    <t>DIARIO DEL ALTOARAGÓN (PAPEL)</t>
  </si>
  <si>
    <t>DIARIO DE TERUEL (PAPEL Y WEB)</t>
  </si>
  <si>
    <t>PERIÓDICO 20 MINUTOS (WEB)</t>
  </si>
  <si>
    <t>JC DECAUX</t>
  </si>
  <si>
    <t>RAQUEL CRESPO RODRIGO</t>
  </si>
  <si>
    <t>Campaña Sin estado de alarma siguen las reglas</t>
  </si>
  <si>
    <t>ONDA CERO (WEB)</t>
  </si>
  <si>
    <t>Campaña Vivienda social - alquila tu casa</t>
  </si>
  <si>
    <t>Total 2T 2021:</t>
  </si>
  <si>
    <t>Campañas de publicidad institucional (tercer trimestre 2021)</t>
  </si>
  <si>
    <t>SUBTOTAL</t>
  </si>
  <si>
    <t>ITA</t>
  </si>
  <si>
    <t>Jornada Innoruta Alcañiz. 26 julio</t>
  </si>
  <si>
    <t>SOLUCIONES INTEGRALES PARA EVENTOS RIBOT, S.L.</t>
  </si>
  <si>
    <t>Vino español evento networking empresas</t>
  </si>
  <si>
    <t>Jornada Innoruta Monzón. 26 Julio</t>
  </si>
  <si>
    <t>GRUPO HOSTELERO CINCA MEDIO, S.A.U.</t>
  </si>
  <si>
    <t>Jornadas Innoruta</t>
  </si>
  <si>
    <t>SOLUCIONES GRÁFICAS ZARAGOZA</t>
  </si>
  <si>
    <t>Material de difusión:Roll up,Vinilos furgoneta Innotruck.</t>
  </si>
  <si>
    <t>Academy for Women Entrepreneurs Spain 3rd edition -Aragón</t>
  </si>
  <si>
    <t>ESTRELLA SETUÁIN BARRAL</t>
  </si>
  <si>
    <t>Difusión FACEBOOK</t>
  </si>
  <si>
    <t>SOFÍA LÁZARO GAJÓN</t>
  </si>
  <si>
    <t xml:space="preserve">Publicidad en medios  y diseño de  imagen AWE
</t>
  </si>
  <si>
    <t>Contigo hacia el empleo 2021</t>
  </si>
  <si>
    <t>Difusión y divulgación publicitaria campaña "Contigo hacia el empleo 2021"</t>
  </si>
  <si>
    <t>PRENSA DIARIA ARAGONESA, S.A.</t>
  </si>
  <si>
    <t>Prensa escrita y digital</t>
  </si>
  <si>
    <t>ACTUALIDAD MEDIA, S.L.</t>
  </si>
  <si>
    <t>Prensa digital</t>
  </si>
  <si>
    <t>PUBLICACIONES Y EDICIONES DEL ALTOARAGÓN, S.A.</t>
  </si>
  <si>
    <t>Radio Huesca S.A.U.</t>
  </si>
  <si>
    <t>HERALDO DE ARAGÓN EDITORA, S.L.U.</t>
  </si>
  <si>
    <t>XIII Jornadas nacionales de defensa de la competencia</t>
  </si>
  <si>
    <t>Celebración en Zaragoza de las XIII jornadas nacionales de defensa de la competencia. Organizadas por el Gobierno de Aragón y el Tribunal de Defensa de la Competencia de Aragón</t>
  </si>
  <si>
    <t>VIAJES EL CORTE INGLÉS S.A.</t>
  </si>
  <si>
    <t>EVENTO CON DIFUSIÓN EN VARIOS MEDIOS DE COMUNICACIÓN, SIN COSTE ASOCIADO</t>
  </si>
  <si>
    <t>Logistica, Transporte &amp; Almacenaje</t>
  </si>
  <si>
    <t>Media pagina horizontal anuncio APL</t>
  </si>
  <si>
    <t>Premium Difusión España, S.L.</t>
  </si>
  <si>
    <t>Revista Logística, Transporte y Almacenaje</t>
  </si>
  <si>
    <t>Especial Aragón Plataforma Logística</t>
  </si>
  <si>
    <t>Reportaje de APL en el Periódico de Aragón</t>
  </si>
  <si>
    <t>El Periódico de Aragón</t>
  </si>
  <si>
    <t>El Periodico de Aragón</t>
  </si>
  <si>
    <t>ODS</t>
  </si>
  <si>
    <t>DIARIO DEL ALTOARAGÓN (PAPEL Y WEB)</t>
  </si>
  <si>
    <t>DOSIS VIDEOMARKETING, SL</t>
  </si>
  <si>
    <t>IMPRENTA FÉLIX ARILLA, SL</t>
  </si>
  <si>
    <t>Quebrantahuesos</t>
  </si>
  <si>
    <t>EL PERIÓDICO DE ARAGÓN (PAPEL)</t>
  </si>
  <si>
    <t>SPORT ARAGÓN</t>
  </si>
  <si>
    <t>CLUB CICLISTA EDELWEISS</t>
  </si>
  <si>
    <t>Campaña vacunación jóvenes</t>
  </si>
  <si>
    <t>VOCENTO NEWS+MUJERHOY.COM</t>
  </si>
  <si>
    <t>EUROPA FM</t>
  </si>
  <si>
    <t>ONDA CERO Y EUROPA FM (WEB)</t>
  </si>
  <si>
    <t>AVANTE COMUNICACIÓN, SL</t>
  </si>
  <si>
    <t>Campaña diviértete con responsabilidad</t>
  </si>
  <si>
    <t>PERIÓDICO LA COMARCA (PAPEL YWEB)</t>
  </si>
  <si>
    <t>Campaña música para las noches de verano</t>
  </si>
  <si>
    <t>Importe total campañas de publicidad institucional (tercer trimestre 2021):</t>
  </si>
  <si>
    <t>Ciencia, Universidad y Sociedad del Conocimiento</t>
  </si>
  <si>
    <t>AST</t>
  </si>
  <si>
    <t>20 aniversario AST</t>
  </si>
  <si>
    <t>RADIO HUESCA, S.A.U.</t>
  </si>
  <si>
    <t>RADIO</t>
  </si>
  <si>
    <t>Jornadas Innoruta Alcañiz, Mónzón y Binéfar</t>
  </si>
  <si>
    <t>ANTONIO PARDO CAPDEVILA</t>
  </si>
  <si>
    <t>Video jornadas</t>
  </si>
  <si>
    <t>Jornada Innoruta Huesca</t>
  </si>
  <si>
    <t>Jornada Innoruta Huesca 26 octubre</t>
  </si>
  <si>
    <t>Jornada Innoruta Ejea de los Caballeros</t>
  </si>
  <si>
    <t>Jornada Innoruta Ejea de los Caballeros 4 noviembre</t>
  </si>
  <si>
    <t>PHIJO HOSTELERIA S.L.</t>
  </si>
  <si>
    <t>Feria Spaper</t>
  </si>
  <si>
    <t>Feria Spaper del 19 al 21 de octubre 21</t>
  </si>
  <si>
    <t>FERIA DE ZARAGOZA</t>
  </si>
  <si>
    <t>Participación en feria.Stand y servicios</t>
  </si>
  <si>
    <t>MANIPULADOS MONTEVEDADO S.L.U.</t>
  </si>
  <si>
    <t>Material de difusión. Folletos</t>
  </si>
  <si>
    <t>Participación Especial Autorevista 2021 ARAGÓN</t>
  </si>
  <si>
    <t>ASOCIACION CLUSTER DE AUTOMOCION DE ARAGON</t>
  </si>
  <si>
    <t>Publicación en revista</t>
  </si>
  <si>
    <t>Feria SMNOPYC</t>
  </si>
  <si>
    <t>Feria SMNOPYC  del 17 al 20 de noviembre 21</t>
  </si>
  <si>
    <t>ANMOPYC</t>
  </si>
  <si>
    <t>Material para stand: CARTELERÍA</t>
  </si>
  <si>
    <t>Suplemento del Hidrógeno de Aragón</t>
  </si>
  <si>
    <t>PRENSA DIARIA ARAGONESA S.A.</t>
  </si>
  <si>
    <t>Publicación en prensa</t>
  </si>
  <si>
    <t>Lanzamiento Plan de dinamización Centro de Innovación Bioecomia Rural</t>
  </si>
  <si>
    <t xml:space="preserve">Sonorización rueda prensa realizada en Teruel </t>
  </si>
  <si>
    <t>JESÚS PUERTO</t>
  </si>
  <si>
    <t>Rueda prensa</t>
  </si>
  <si>
    <t>Presentación programa 2021 Patronato Galáctica</t>
  </si>
  <si>
    <t>Sonorización rueda prensa realizada en Arcos de las Salinas</t>
  </si>
  <si>
    <t>Motorland</t>
  </si>
  <si>
    <t>Sonorización rueda prensa realizada en Motorland Aragón</t>
  </si>
  <si>
    <t>Agricultura, Ganadería y Medio Ambiente</t>
  </si>
  <si>
    <t>Campaña de promoción de alimentos de Aragón y figuras de calidad diferenciada "Aragón Alimentos Nobles"</t>
  </si>
  <si>
    <t>Inserción de un paquete de cuñas en Ebro FM:  Total: 34 cuñas de 20 sg, en programación general y deportiva. Duración de la campaña: 18 de octubre al 8 de noviembre de 2021</t>
  </si>
  <si>
    <t>Ebro FM (ASCENTIA MEDIA GROUP)</t>
  </si>
  <si>
    <t>Inserción de 44 cuñas publicitarias de 20segundos, desde el viernes 8 de octubre al 30 de noviembre de 2021</t>
  </si>
  <si>
    <t>SER Zaragoza, S.L.</t>
  </si>
  <si>
    <t>Contratación de 20 cuñas de 20 segundos de duración en el programa "Herrera en COPE" y 20 cuñas de 20 segundos de duración en el programa "Mediodía COPE"</t>
  </si>
  <si>
    <t>Cope Zaragoza Radio Popular, S.A.</t>
  </si>
  <si>
    <t>Contratación de 40 cuñas de 20 segundos en el programa "Las mañanas de Federico"</t>
  </si>
  <si>
    <t>Aragón Comunicación Audiovisual S.A. (esRadio)</t>
  </si>
  <si>
    <t>Colaboración para promoción de los Alimentos de Aragón a través del Informativo territorial de RNE Aragón, con la participación de figuras relevantes dentro del sector agroalimentario aragonés en dos programas que se emitirán en los meses de noviembre y diciembre (fechas confirmadas 19 de noviembre y 15 de diciembre) en el Informativo territorial de RNE Aragón.</t>
  </si>
  <si>
    <t>Cooporación de Radio y Televisión Española, S.A. (RTVE)</t>
  </si>
  <si>
    <t>16 insercciones publicitarias en los suplementos agroalimentarios y gastronómicos de Con Mucho Gusto y el Heraldo del Campo</t>
  </si>
  <si>
    <t>Heraldo Aragón Editora S.L.U.</t>
  </si>
  <si>
    <t>Prensa escrita</t>
  </si>
  <si>
    <t xml:space="preserve">Insercción en página color (246 mm x 327 mm)
</t>
  </si>
  <si>
    <t>Diario del Alto Aragón</t>
  </si>
  <si>
    <t>Una página color, primeras impares</t>
  </si>
  <si>
    <t>Diario de Teruel</t>
  </si>
  <si>
    <t>Campaña en la edición impresa de El Periódico de Aragón en la "Guía de Tapas 2021": Página color (l48mm x 210mm + 5 mm sangre) . Fecha: 30 de octubre de 2021 . Ubicación: Portada interior.</t>
  </si>
  <si>
    <t>El Periódico de Aragón (Prensa Diaria Aragonesa, S.A.)</t>
  </si>
  <si>
    <r>
      <rPr>
        <sz val="10"/>
        <rFont val="Calibri"/>
        <family val="2"/>
      </rPr>
      <t>Publicidad insertada en periódico mensual "La actualidad comarcal" Comunidad de Calatayud (distribuido gratuitamente por la Comarca): 300 euros/mes.
1 doble faldón color (H 25,6 x 14 cm.): 300 euros. 
Publicidad insertada en semanario "La Comarca Jalón" durante 1 mes (de enta en quioscos todos los viernes): 160 euros x 4 inserciones = 640 euros.
1 doble faldón color impar (H 25,6 x 14 cm.): 175 euros.</t>
    </r>
    <r>
      <rPr>
        <b/>
        <sz val="10"/>
        <rFont val="Calibri"/>
        <family val="2"/>
      </rPr>
      <t xml:space="preserve">
</t>
    </r>
  </si>
  <si>
    <t xml:space="preserve"> APM CONSULTING, S.L.  (La Comarca de Calatayud)</t>
  </si>
  <si>
    <t>Prensa escrita y on line</t>
  </si>
  <si>
    <t>31/11/2021</t>
  </si>
  <si>
    <t>Publicación de notas de prensa y convocatorias que se envíen desde Aragón Alimentos. Sin límite. Se incluirán en la newsletter. Se compartirán en redes sociales. Publicación en Empresa Exterior de aquellas noticias más relevantes de interés nacional 5 vídeos: realización y publicación de coberturas audiovisuales (vídeo-noticias) de los eventos, actividades y proyectos que se determine desde Aragón Alimentos.</t>
  </si>
  <si>
    <t>MASC Comunicación Positiva, S.L.</t>
  </si>
  <si>
    <t>Prensa on line</t>
  </si>
  <si>
    <t>Mínimo de 15 artículos, uno por semana entre el 11 de octubre y final de año, que serán alojados de por vida en la web de Enjoy Zaragoza - Compartido de los citados artículos en redes sociales (Facebook, Instagram e Instagram Stories). Cada uno de los artículos con sus respectivos compartidos en redes sociales contará con un alcance mínimo de 100.000 personas en redes sociales de público objetivo.</t>
  </si>
  <si>
    <t>Enjoy Zaragoza, S.L.U.</t>
  </si>
  <si>
    <t>Duración: de octubre a diciembre 2021, ambos incluidos. Billboard fijo en la home. Story destacada en la Home. Enlazada a contenido de Aragón Alimentos Nobles. Billboard fijo en la sección Alimentos. Pubicación en la web y difusión en RRSS de 2 contenidos al mes, aportados por AragónAlimentos nobles. Incluye redacción de un contenido sobre en algún producto de Aragón Alimentos Nobles en las ediciones Inglesa y Francesa.</t>
  </si>
  <si>
    <t>GO ARAGÓN, S.L</t>
  </si>
  <si>
    <t>AgroNegocios edición noviembre: Página Publicidad + 1/2 Página reportaje campaña o entrevista. Origen edición Noviembre/Diciembre: Página publicidad. www.origenonline.es: Entrevista/reportaje web + Dinamización Newsletter y Redes Sociales</t>
  </si>
  <si>
    <t>EUMEDIA, S.A.</t>
  </si>
  <si>
    <t>Perido de contratación: del 11/10/2021 al 31/12/2021.  Banner Alimentos de Aragón en todas las secciones de la web del Aki. Artículo personalizado de "mi visita" a un supermercado a comprar Alimentos de Aragón.  En la misma línea personalizada, haran una excursión para visitar algún establecimiento de la Red Multiservicios Rurales. Dos páginas en La Guia GO! de noviembre.  Apoyo continuado en sus RRSS.</t>
  </si>
  <si>
    <t>Aki Zaragoza (Impacto Cultural en Aragón, S.L.)</t>
  </si>
  <si>
    <t>Página Completa de Publicidad + Doble Página de Entrevista en el interior en la revista FRUIT ATRATTATION</t>
  </si>
  <si>
    <t>María Isabel Gracia Añón</t>
  </si>
  <si>
    <t xml:space="preserve">Prensa escrita </t>
  </si>
  <si>
    <t xml:space="preserve">Difusión publicitaria campaña de medios "Aragón Alimentos Nobles. Lo que ves es", en el cuarto trimestre de 2021, en soportes y espacios publicitarios ubicados en la estación central de autobuses de Zaragoza. </t>
  </si>
  <si>
    <t>Estación Central de Autobuses de Zaragoza, S.A.</t>
  </si>
  <si>
    <t>Soportes Publicitarios</t>
  </si>
  <si>
    <t>Contratación del espacio y producción y adaptación de 10 carteleras en el Paseo Independencia durante el periodo del mes de octubre y la adaptación de los 10 carteles con distintos diseños</t>
  </si>
  <si>
    <t>Expacio Exterior (Iniciativas Publicitarias Aragón, S.L.)</t>
  </si>
  <si>
    <t>Campaña de promoción de alimentos de Aragón "Aragón Alimentos Nobles" a nivel nacional</t>
  </si>
  <si>
    <t>Emisión de spots publicitarios de 30 segundos y 20 segundos</t>
  </si>
  <si>
    <t xml:space="preserve">GESMEDIA </t>
  </si>
  <si>
    <t xml:space="preserve">TV </t>
  </si>
  <si>
    <t>Emisión de spots publicitarios de 30 segundos y 20 segundos en Mediaset</t>
  </si>
  <si>
    <t xml:space="preserve">Emisión de spots publicitarios de 30 segundos y 20 segundos en NewsIXmedia </t>
  </si>
  <si>
    <t xml:space="preserve">Emisión de spots publicitarios de 30 segundos y 20 segundos en Pulsa </t>
  </si>
  <si>
    <t xml:space="preserve">Patrocinio (Caretas 10 segundos) de varios programas en Telecinco: SALVAME NARANJA (2) SOCIALITÉ  / YA ES MEDIODIA (Mediaset) </t>
  </si>
  <si>
    <t xml:space="preserve">Emisión Patrocinio (Caretas 10 segundos) del programa de Antena3 LA RULETA DE LA SUERTE (Atresmedia) </t>
  </si>
  <si>
    <t>Campaña de promoción de alimentos de Aragón "Aragón Alimentos Nobles" Madrid</t>
  </si>
  <si>
    <t>Fijación y Exhibición de 30 Autobuses formato TRASERA INTEGRAL + LATERAL ESTANDAR durante 8 semanas (autobuses de Madrid)</t>
  </si>
  <si>
    <t xml:space="preserve">Publicidad Exterior </t>
  </si>
  <si>
    <t>Publicidad programática dividida en campañas geolocalizadas. Format display  (Quantcast)</t>
  </si>
  <si>
    <t>Campaña agenda urbana</t>
  </si>
  <si>
    <t>Campaña bienes de La Franja</t>
  </si>
  <si>
    <t>Campaña exclusión social</t>
  </si>
  <si>
    <t xml:space="preserve">HERALDO DE ARAGÓN </t>
  </si>
  <si>
    <t>Campaña exposición Goya</t>
  </si>
  <si>
    <t>EL MUNDO (PAPEL Y WEB)</t>
  </si>
  <si>
    <t>LA VANGUARDIA (PAPEL Y WEB)</t>
  </si>
  <si>
    <t>EL PAIS (PAPEL Y WEB), REVISTA GUÍA DEL VIAJERO</t>
  </si>
  <si>
    <t>Campaña de vacunación contra la gripe</t>
  </si>
  <si>
    <t>HERALDO DE ARAGÓN (PAPEL)</t>
  </si>
  <si>
    <t>PERIÓDICO LA COMARCA</t>
  </si>
  <si>
    <t>DIARIO DEL MATARRAÑA (PAPEL Y WEB)</t>
  </si>
  <si>
    <t>SPORT ARAGÓN.COM</t>
  </si>
  <si>
    <t>SOMOS LITERA (PRENSA, RADIO E INTERNET)</t>
  </si>
  <si>
    <t>SEMANARIO LA COMARCA JALÓN</t>
  </si>
  <si>
    <t>Campaña Navidad con Alimentos Nobles de Aragón</t>
  </si>
  <si>
    <t>ABC.ES, VOCENTO NEWS, MUJERHOY.COM, XLSEMANAL.COM</t>
  </si>
  <si>
    <t>REVISTAS A VIVIR</t>
  </si>
  <si>
    <t>EL PIRINEO ARAGONÉS</t>
  </si>
  <si>
    <t>EXTRADIGITAL</t>
  </si>
  <si>
    <t>Campaña nieve</t>
  </si>
  <si>
    <t>HERALDO DE ARAGÓN (papel y web)</t>
  </si>
  <si>
    <t>DIARIO DEL ALTOARAGÓN (papel y web)</t>
  </si>
  <si>
    <t>PERIÓDICO MARCA (PAPEL Y WEB)</t>
  </si>
  <si>
    <t>ELCORREO.COM, ABC.ES DIARIOVASCO.COM</t>
  </si>
  <si>
    <t>EL ECONOMISTA.ES</t>
  </si>
  <si>
    <t>EXPANSIÓN.COM</t>
  </si>
  <si>
    <t>CADENA SER NACIONAL</t>
  </si>
  <si>
    <t>CADENA COPE ARAGÓN</t>
  </si>
  <si>
    <t>CADENA COPE NACIONAL</t>
  </si>
  <si>
    <t>ONDA CERO ARAGÓN</t>
  </si>
  <si>
    <t>ONDA CERO Y EUROPA FM NACIONAL</t>
  </si>
  <si>
    <t>Vídeo, adaptaciones y cuña</t>
  </si>
  <si>
    <t>Campaña otoño cultural de lírica y danza</t>
  </si>
  <si>
    <t>JC DECAUX, SL</t>
  </si>
  <si>
    <t>Mobiliario urbano</t>
  </si>
  <si>
    <t>ELEVEN OUTDOOR MEDIA, SL</t>
  </si>
  <si>
    <t>DIVERSA COMUNICACIÓN GRÁFICA, SL</t>
  </si>
  <si>
    <t>Impresión</t>
  </si>
  <si>
    <t>Campaña pasaporte covid</t>
  </si>
  <si>
    <t>Vídeo, adaptación y cuña</t>
  </si>
  <si>
    <t>Campaña Plan del mayor</t>
  </si>
  <si>
    <t>WEB LA COMARCA</t>
  </si>
  <si>
    <t>VOCENTO NEWS</t>
  </si>
  <si>
    <t>SEMANARIO LA COMARCA JALÓN Y PERIÓDICO LA ACTUALIDAD COMARCAL</t>
  </si>
  <si>
    <t>Campaña se responsable</t>
  </si>
  <si>
    <t>PRENSA DE TERUEL, S.L.</t>
  </si>
  <si>
    <t>PROMOTORA CULTURAL DEL BAJO ARAGÓN (DIARIO LA COMARCA)</t>
  </si>
  <si>
    <t>Especial Exportación en Aragón</t>
  </si>
  <si>
    <t>Anuncio</t>
  </si>
  <si>
    <t>BLUE MEDIA COMUNICACIÓN</t>
  </si>
  <si>
    <t xml:space="preserve">TOTEM COMUNICACIÓN 2019 </t>
  </si>
  <si>
    <t>Foro Mundial Logística &amp; Transporte</t>
  </si>
  <si>
    <t>Banner cabeza revista web</t>
  </si>
  <si>
    <t>Premium Difusion España, S.L.</t>
  </si>
  <si>
    <t>Diario Puerto</t>
  </si>
  <si>
    <t>Publicación 1/2 pag. 05/11/21 Diario Puerto</t>
  </si>
  <si>
    <t>GRUPO DIARIO EDITORIAL, S.L.</t>
  </si>
  <si>
    <t>Inserción Publicidad APL Suplemento Multimodal</t>
  </si>
  <si>
    <t>50 Buenas Noticias</t>
  </si>
  <si>
    <t>Suplemento Transporte XXI "50 buenas noticicias"</t>
  </si>
  <si>
    <t>Presentación Proyecto Aragón Circular</t>
  </si>
  <si>
    <t>Plubireportaje de dos páginas sobre el proyecto Aragón Circular</t>
  </si>
  <si>
    <t>Asociación Empresarios Somontano Barbastro</t>
  </si>
  <si>
    <t xml:space="preserve">Importe total campañas 4º trimestre 2021:         </t>
  </si>
  <si>
    <t>Campañas de publicidad institucional (cuarto trimestre 2021)</t>
  </si>
</sst>
</file>

<file path=xl/styles.xml><?xml version="1.0" encoding="utf-8"?>
<styleSheet xmlns="http://schemas.openxmlformats.org/spreadsheetml/2006/main">
  <numFmts count="3">
    <numFmt numFmtId="44" formatCode="_-* #,##0.00\ &quot;€&quot;_-;\-* #,##0.00\ &quot;€&quot;_-;_-* &quot;-&quot;??\ &quot;€&quot;_-;_-@_-"/>
    <numFmt numFmtId="164" formatCode="#,##0.00\ &quot;€&quot;"/>
    <numFmt numFmtId="165" formatCode="[$-C0A]mmmm\-yy;@"/>
  </numFmts>
  <fonts count="16">
    <font>
      <sz val="11"/>
      <color theme="1"/>
      <name val="Calibri"/>
      <family val="2"/>
      <scheme val="minor"/>
    </font>
    <font>
      <b/>
      <sz val="11"/>
      <color theme="1"/>
      <name val="Calibri"/>
      <family val="2"/>
      <scheme val="minor"/>
    </font>
    <font>
      <sz val="11"/>
      <name val="Calibri"/>
      <family val="2"/>
      <scheme val="minor"/>
    </font>
    <font>
      <b/>
      <sz val="10"/>
      <name val="Calibri"/>
      <family val="2"/>
      <scheme val="minor"/>
    </font>
    <font>
      <sz val="10"/>
      <name val="Calibri"/>
      <family val="2"/>
      <scheme val="minor"/>
    </font>
    <font>
      <b/>
      <sz val="10"/>
      <color theme="1"/>
      <name val="Calibri"/>
      <family val="2"/>
      <scheme val="minor"/>
    </font>
    <font>
      <sz val="11"/>
      <color theme="1"/>
      <name val="Calibri"/>
      <family val="2"/>
      <scheme val="minor"/>
    </font>
    <font>
      <u/>
      <sz val="10"/>
      <name val="Calibri"/>
      <family val="2"/>
      <scheme val="minor"/>
    </font>
    <font>
      <sz val="10"/>
      <color theme="1"/>
      <name val="Calibri"/>
      <family val="2"/>
      <scheme val="minor"/>
    </font>
    <font>
      <u/>
      <sz val="10"/>
      <color theme="1"/>
      <name val="Calibri"/>
      <family val="2"/>
      <scheme val="minor"/>
    </font>
    <font>
      <b/>
      <sz val="11"/>
      <name val="Calibri"/>
      <family val="2"/>
      <scheme val="minor"/>
    </font>
    <font>
      <b/>
      <sz val="12"/>
      <color theme="1"/>
      <name val="Calibri"/>
      <family val="2"/>
      <scheme val="minor"/>
    </font>
    <font>
      <sz val="10"/>
      <color rgb="FF000000"/>
      <name val="Calibri"/>
      <family val="2"/>
      <scheme val="minor"/>
    </font>
    <font>
      <sz val="10"/>
      <name val="Calibri"/>
      <family val="2"/>
    </font>
    <font>
      <b/>
      <sz val="10"/>
      <name val="Calibri"/>
      <family val="2"/>
    </font>
    <font>
      <sz val="10"/>
      <name val="Arial"/>
    </font>
  </fonts>
  <fills count="8">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theme="1" tint="0.14999847407452621"/>
      </top>
      <bottom style="medium">
        <color theme="1" tint="0.14999847407452621"/>
      </bottom>
      <diagonal/>
    </border>
    <border>
      <left style="thin">
        <color theme="0" tint="-0.34998626667073579"/>
      </left>
      <right style="medium">
        <color theme="1" tint="0.14999847407452621"/>
      </right>
      <top style="medium">
        <color theme="1" tint="0.14999847407452621"/>
      </top>
      <bottom style="medium">
        <color theme="1" tint="0.14999847407452621"/>
      </bottom>
      <diagonal/>
    </border>
    <border>
      <left style="medium">
        <color theme="1" tint="0.14999847407452621"/>
      </left>
      <right style="thin">
        <color theme="0" tint="-0.34998626667073579"/>
      </right>
      <top style="medium">
        <color theme="1" tint="0.14999847407452621"/>
      </top>
      <bottom style="medium">
        <color theme="1" tint="0.14999847407452621"/>
      </bottom>
      <diagonal/>
    </border>
    <border>
      <left style="medium">
        <color theme="1" tint="0.14999847407452621"/>
      </left>
      <right style="thin">
        <color theme="0" tint="-0.34998626667073579"/>
      </right>
      <top style="medium">
        <color theme="1" tint="0.14999847407452621"/>
      </top>
      <bottom style="thin">
        <color theme="0" tint="-0.34998626667073579"/>
      </bottom>
      <diagonal/>
    </border>
    <border>
      <left style="thin">
        <color theme="0" tint="-0.34998626667073579"/>
      </left>
      <right style="thin">
        <color theme="0" tint="-0.34998626667073579"/>
      </right>
      <top style="medium">
        <color theme="1" tint="0.14999847407452621"/>
      </top>
      <bottom style="thin">
        <color theme="0" tint="-0.34998626667073579"/>
      </bottom>
      <diagonal/>
    </border>
    <border>
      <left style="thin">
        <color theme="0" tint="-0.34998626667073579"/>
      </left>
      <right style="medium">
        <color theme="1" tint="0.14999847407452621"/>
      </right>
      <top style="medium">
        <color theme="1" tint="0.14999847407452621"/>
      </top>
      <bottom style="thin">
        <color theme="0" tint="-0.34998626667073579"/>
      </bottom>
      <diagonal/>
    </border>
    <border>
      <left style="medium">
        <color theme="1" tint="0.1499984740745262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tint="0.14999847407452621"/>
      </right>
      <top style="thin">
        <color theme="0" tint="-0.34998626667073579"/>
      </top>
      <bottom style="thin">
        <color theme="0" tint="-0.34998626667073579"/>
      </bottom>
      <diagonal/>
    </border>
    <border>
      <left style="medium">
        <color theme="1" tint="0.14999847407452621"/>
      </left>
      <right style="thin">
        <color theme="0" tint="-0.34998626667073579"/>
      </right>
      <top style="thin">
        <color theme="0" tint="-0.34998626667073579"/>
      </top>
      <bottom style="medium">
        <color theme="1" tint="0.14999847407452621"/>
      </bottom>
      <diagonal/>
    </border>
    <border>
      <left style="thin">
        <color theme="0" tint="-0.34998626667073579"/>
      </left>
      <right style="thin">
        <color theme="0" tint="-0.34998626667073579"/>
      </right>
      <top style="thin">
        <color theme="0" tint="-0.34998626667073579"/>
      </top>
      <bottom style="medium">
        <color theme="1" tint="0.14999847407452621"/>
      </bottom>
      <diagonal/>
    </border>
    <border>
      <left style="medium">
        <color theme="1" tint="0.14999847407452621"/>
      </left>
      <right style="thin">
        <color theme="0" tint="-0.34998626667073579"/>
      </right>
      <top style="medium">
        <color theme="1" tint="0.14999847407452621"/>
      </top>
      <bottom/>
      <diagonal/>
    </border>
    <border>
      <left style="thin">
        <color theme="0" tint="-0.34998626667073579"/>
      </left>
      <right style="thin">
        <color theme="0" tint="-0.34998626667073579"/>
      </right>
      <top style="medium">
        <color theme="1" tint="0.14999847407452621"/>
      </top>
      <bottom/>
      <diagonal/>
    </border>
    <border>
      <left/>
      <right style="medium">
        <color theme="1" tint="0.14999847407452621"/>
      </right>
      <top style="medium">
        <color theme="1" tint="0.14999847407452621"/>
      </top>
      <bottom style="medium">
        <color theme="1" tint="0.14999847407452621"/>
      </bottom>
      <diagonal/>
    </border>
    <border>
      <left style="medium">
        <color theme="1" tint="0.14999847407452621"/>
      </left>
      <right style="thin">
        <color theme="0" tint="-0.34998626667073579"/>
      </right>
      <top/>
      <bottom style="thin">
        <color theme="0" tint="-0.34998626667073579"/>
      </bottom>
      <diagonal/>
    </border>
    <border>
      <left style="thin">
        <color theme="0" tint="-0.34998626667073579"/>
      </left>
      <right style="medium">
        <color theme="1" tint="0.14999847407452621"/>
      </right>
      <top/>
      <bottom style="thin">
        <color theme="0" tint="-0.34998626667073579"/>
      </bottom>
      <diagonal/>
    </border>
    <border>
      <left style="medium">
        <color theme="1" tint="0.14999847407452621"/>
      </left>
      <right/>
      <top style="medium">
        <color theme="1" tint="0.14999847407452621"/>
      </top>
      <bottom style="medium">
        <color theme="1"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4" fontId="6" fillId="0" borderId="0" applyFont="0" applyFill="0" applyBorder="0" applyAlignment="0" applyProtection="0"/>
    <xf numFmtId="0" fontId="6" fillId="0" borderId="0"/>
    <xf numFmtId="0" fontId="6" fillId="0" borderId="0"/>
    <xf numFmtId="0" fontId="15" fillId="0" borderId="0"/>
    <xf numFmtId="44" fontId="6" fillId="0" borderId="0" applyFont="0" applyFill="0" applyBorder="0" applyAlignment="0" applyProtection="0"/>
  </cellStyleXfs>
  <cellXfs count="270">
    <xf numFmtId="0" fontId="0" fillId="0" borderId="0" xfId="0"/>
    <xf numFmtId="0" fontId="0" fillId="0" borderId="0" xfId="0" applyAlignment="1">
      <alignment horizontal="center"/>
    </xf>
    <xf numFmtId="3" fontId="0" fillId="0" borderId="0" xfId="0" applyNumberFormat="1"/>
    <xf numFmtId="0" fontId="2" fillId="0" borderId="0" xfId="0" applyFont="1"/>
    <xf numFmtId="164" fontId="2" fillId="0" borderId="0" xfId="0" applyNumberFormat="1" applyFont="1"/>
    <xf numFmtId="0" fontId="4" fillId="0" borderId="1" xfId="0" applyFont="1" applyBorder="1"/>
    <xf numFmtId="14" fontId="4" fillId="0" borderId="1" xfId="0" applyNumberFormat="1" applyFont="1" applyBorder="1"/>
    <xf numFmtId="164" fontId="4" fillId="0" borderId="1" xfId="0" applyNumberFormat="1" applyFont="1" applyBorder="1"/>
    <xf numFmtId="0" fontId="4" fillId="0" borderId="1" xfId="0" applyFont="1" applyBorder="1" applyAlignment="1">
      <alignment wrapText="1"/>
    </xf>
    <xf numFmtId="0" fontId="4" fillId="0" borderId="1" xfId="0" applyFont="1" applyFill="1" applyBorder="1" applyAlignment="1">
      <alignment wrapText="1"/>
    </xf>
    <xf numFmtId="0" fontId="3" fillId="0" borderId="2" xfId="0" applyFont="1" applyFill="1" applyBorder="1" applyAlignment="1">
      <alignment horizontal="left" vertical="top"/>
    </xf>
    <xf numFmtId="0" fontId="4" fillId="0" borderId="2" xfId="0" applyFont="1" applyBorder="1"/>
    <xf numFmtId="14" fontId="4" fillId="0" borderId="2" xfId="0" applyNumberFormat="1" applyFont="1" applyBorder="1"/>
    <xf numFmtId="164" fontId="4" fillId="0" borderId="2" xfId="0" applyNumberFormat="1" applyFont="1" applyBorder="1"/>
    <xf numFmtId="0" fontId="5" fillId="2" borderId="3" xfId="0" applyFont="1" applyFill="1" applyBorder="1" applyAlignment="1">
      <alignment horizontal="center"/>
    </xf>
    <xf numFmtId="3" fontId="5" fillId="2" borderId="3" xfId="0" applyNumberFormat="1" applyFont="1" applyFill="1" applyBorder="1" applyAlignment="1">
      <alignment horizontal="center"/>
    </xf>
    <xf numFmtId="0" fontId="3" fillId="2" borderId="4" xfId="0" applyFont="1" applyFill="1" applyBorder="1" applyAlignment="1">
      <alignment horizontal="center"/>
    </xf>
    <xf numFmtId="0" fontId="5" fillId="2" borderId="5" xfId="0" applyFont="1" applyFill="1" applyBorder="1" applyAlignment="1">
      <alignment horizontal="center"/>
    </xf>
    <xf numFmtId="0" fontId="3" fillId="0" borderId="5" xfId="0" applyFont="1" applyFill="1" applyBorder="1" applyAlignment="1">
      <alignment horizontal="left" vertical="top" wrapText="1"/>
    </xf>
    <xf numFmtId="0" fontId="3" fillId="0" borderId="3" xfId="0" applyFont="1" applyFill="1" applyBorder="1" applyAlignment="1">
      <alignment horizontal="left" vertical="top"/>
    </xf>
    <xf numFmtId="0" fontId="4" fillId="0" borderId="3" xfId="0" applyNumberFormat="1" applyFont="1" applyBorder="1" applyAlignment="1">
      <alignment horizontal="justify" vertical="top" wrapText="1"/>
    </xf>
    <xf numFmtId="0" fontId="3" fillId="0" borderId="3" xfId="0" applyFont="1" applyFill="1" applyBorder="1" applyAlignment="1">
      <alignment vertical="top" wrapText="1"/>
    </xf>
    <xf numFmtId="0" fontId="4" fillId="0" borderId="3" xfId="0" applyFont="1" applyBorder="1" applyAlignment="1">
      <alignment vertical="top" wrapText="1"/>
    </xf>
    <xf numFmtId="14" fontId="4" fillId="0" borderId="3" xfId="0" applyNumberFormat="1" applyFont="1" applyBorder="1" applyAlignment="1">
      <alignment vertical="top"/>
    </xf>
    <xf numFmtId="164" fontId="4" fillId="0" borderId="3" xfId="0" applyNumberFormat="1" applyFont="1" applyBorder="1" applyAlignment="1">
      <alignment vertical="top"/>
    </xf>
    <xf numFmtId="0" fontId="3" fillId="0" borderId="6" xfId="0" applyFont="1" applyFill="1" applyBorder="1" applyAlignment="1">
      <alignment horizontal="left" vertical="top" wrapText="1"/>
    </xf>
    <xf numFmtId="0" fontId="4" fillId="0" borderId="7" xfId="0" applyFont="1" applyBorder="1"/>
    <xf numFmtId="14" fontId="4" fillId="0" borderId="7" xfId="0" applyNumberFormat="1" applyFont="1" applyBorder="1"/>
    <xf numFmtId="0" fontId="4" fillId="0" borderId="8" xfId="0" applyFont="1" applyBorder="1"/>
    <xf numFmtId="0" fontId="4" fillId="0" borderId="9" xfId="0" applyFont="1" applyBorder="1"/>
    <xf numFmtId="0" fontId="4" fillId="0" borderId="10" xfId="0" applyFont="1" applyBorder="1"/>
    <xf numFmtId="3" fontId="3" fillId="0" borderId="10" xfId="0" applyNumberFormat="1" applyFont="1" applyBorder="1"/>
    <xf numFmtId="4" fontId="4" fillId="0" borderId="10" xfId="0" applyNumberFormat="1" applyFont="1" applyBorder="1"/>
    <xf numFmtId="0" fontId="4" fillId="0" borderId="11" xfId="0" applyFont="1" applyBorder="1"/>
    <xf numFmtId="0" fontId="4" fillId="0" borderId="12" xfId="0" applyFont="1" applyBorder="1"/>
    <xf numFmtId="0" fontId="4" fillId="0" borderId="12" xfId="0" applyFont="1" applyBorder="1" applyAlignment="1">
      <alignment wrapText="1"/>
    </xf>
    <xf numFmtId="14" fontId="4" fillId="0" borderId="12" xfId="0" applyNumberFormat="1" applyFont="1" applyBorder="1"/>
    <xf numFmtId="4" fontId="4" fillId="0" borderId="12" xfId="0" applyNumberFormat="1" applyFont="1" applyBorder="1"/>
    <xf numFmtId="0" fontId="3" fillId="0" borderId="7" xfId="0" applyFont="1" applyBorder="1"/>
    <xf numFmtId="0" fontId="4" fillId="0" borderId="7" xfId="0" applyFont="1" applyBorder="1" applyAlignment="1">
      <alignment wrapText="1"/>
    </xf>
    <xf numFmtId="164" fontId="4" fillId="0" borderId="7" xfId="0" applyNumberFormat="1" applyFont="1" applyBorder="1"/>
    <xf numFmtId="0" fontId="4" fillId="0" borderId="12" xfId="0" applyFont="1" applyBorder="1" applyAlignment="1">
      <alignment horizontal="left" vertical="top"/>
    </xf>
    <xf numFmtId="164" fontId="4" fillId="0" borderId="12" xfId="0" applyNumberFormat="1" applyFont="1" applyBorder="1"/>
    <xf numFmtId="0" fontId="0" fillId="0" borderId="15" xfId="0" applyBorder="1"/>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xf>
    <xf numFmtId="0" fontId="4" fillId="3" borderId="14" xfId="0" applyNumberFormat="1" applyFont="1" applyFill="1" applyBorder="1" applyAlignment="1">
      <alignment horizontal="justify" vertical="top" wrapText="1"/>
    </xf>
    <xf numFmtId="0" fontId="3" fillId="3" borderId="14" xfId="0" applyFont="1" applyFill="1" applyBorder="1" applyAlignment="1">
      <alignment vertical="top" wrapText="1"/>
    </xf>
    <xf numFmtId="0" fontId="4" fillId="3" borderId="14" xfId="0" applyFont="1" applyFill="1" applyBorder="1" applyAlignment="1">
      <alignment vertical="top" wrapText="1"/>
    </xf>
    <xf numFmtId="14" fontId="4" fillId="3" borderId="14" xfId="0" applyNumberFormat="1" applyFont="1" applyFill="1" applyBorder="1" applyAlignment="1">
      <alignment vertical="top"/>
    </xf>
    <xf numFmtId="164" fontId="4" fillId="3" borderId="14" xfId="0" applyNumberFormat="1" applyFont="1" applyFill="1" applyBorder="1" applyAlignment="1">
      <alignment vertical="top"/>
    </xf>
    <xf numFmtId="164" fontId="3" fillId="3" borderId="4" xfId="0" applyNumberFormat="1" applyFont="1" applyFill="1" applyBorder="1"/>
    <xf numFmtId="0" fontId="3" fillId="3" borderId="5" xfId="0" applyFont="1" applyFill="1" applyBorder="1" applyAlignment="1">
      <alignment horizontal="left" vertical="top" wrapText="1"/>
    </xf>
    <xf numFmtId="0" fontId="3" fillId="3" borderId="3" xfId="0" applyFont="1" applyFill="1" applyBorder="1" applyAlignment="1">
      <alignment horizontal="left" vertical="top"/>
    </xf>
    <xf numFmtId="0" fontId="4" fillId="3" borderId="3" xfId="0" applyNumberFormat="1" applyFont="1" applyFill="1" applyBorder="1" applyAlignment="1">
      <alignment horizontal="justify" vertical="top" wrapText="1"/>
    </xf>
    <xf numFmtId="0" fontId="3" fillId="3" borderId="3" xfId="0" applyFont="1" applyFill="1" applyBorder="1" applyAlignment="1">
      <alignment vertical="top" wrapText="1"/>
    </xf>
    <xf numFmtId="0" fontId="4" fillId="3" borderId="3" xfId="0" applyFont="1" applyFill="1" applyBorder="1" applyAlignment="1">
      <alignment vertical="top" wrapText="1"/>
    </xf>
    <xf numFmtId="14" fontId="4" fillId="3" borderId="3" xfId="0" applyNumberFormat="1" applyFont="1" applyFill="1" applyBorder="1" applyAlignment="1">
      <alignment vertical="top"/>
    </xf>
    <xf numFmtId="164" fontId="4" fillId="3" borderId="3" xfId="0" applyNumberFormat="1" applyFont="1" applyFill="1" applyBorder="1" applyAlignment="1">
      <alignment vertical="top"/>
    </xf>
    <xf numFmtId="0" fontId="3" fillId="0" borderId="16" xfId="0" applyFont="1" applyFill="1" applyBorder="1" applyAlignment="1">
      <alignment horizontal="left" vertical="top" wrapText="1"/>
    </xf>
    <xf numFmtId="0" fontId="4" fillId="0" borderId="17" xfId="0" applyFont="1" applyBorder="1"/>
    <xf numFmtId="0" fontId="1" fillId="4" borderId="18" xfId="0" applyFont="1" applyFill="1" applyBorder="1"/>
    <xf numFmtId="164" fontId="1" fillId="4" borderId="15" xfId="0" applyNumberFormat="1" applyFont="1" applyFill="1" applyBorder="1"/>
    <xf numFmtId="0" fontId="1" fillId="0" borderId="0" xfId="0" applyFont="1" applyAlignment="1">
      <alignment vertical="center"/>
    </xf>
    <xf numFmtId="0" fontId="4" fillId="0" borderId="7" xfId="0" applyFont="1" applyBorder="1" applyAlignment="1">
      <alignment horizontal="left"/>
    </xf>
    <xf numFmtId="0" fontId="4" fillId="0" borderId="2" xfId="0" applyFont="1" applyBorder="1" applyAlignment="1">
      <alignment horizontal="left"/>
    </xf>
    <xf numFmtId="0" fontId="3" fillId="5" borderId="19" xfId="0" applyFont="1" applyFill="1" applyBorder="1" applyAlignment="1">
      <alignment horizontal="center"/>
    </xf>
    <xf numFmtId="0" fontId="3" fillId="5" borderId="20" xfId="0" applyFont="1" applyFill="1" applyBorder="1" applyAlignment="1">
      <alignment horizontal="center"/>
    </xf>
    <xf numFmtId="0" fontId="3" fillId="5" borderId="21" xfId="0" applyFont="1" applyFill="1" applyBorder="1" applyAlignment="1">
      <alignment horizontal="center"/>
    </xf>
    <xf numFmtId="0" fontId="4" fillId="0" borderId="22"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4" fillId="0" borderId="22" xfId="0" applyNumberFormat="1" applyFont="1" applyBorder="1" applyAlignment="1">
      <alignment horizontal="left" vertical="center" wrapText="1"/>
    </xf>
    <xf numFmtId="0" fontId="4" fillId="0" borderId="22" xfId="0" applyFont="1" applyBorder="1" applyAlignment="1">
      <alignment horizontal="left" vertical="center" wrapText="1"/>
    </xf>
    <xf numFmtId="14" fontId="4" fillId="6" borderId="22" xfId="0" applyNumberFormat="1" applyFont="1" applyFill="1" applyBorder="1" applyAlignment="1">
      <alignment horizontal="left" vertical="center" wrapText="1"/>
    </xf>
    <xf numFmtId="164" fontId="4" fillId="0" borderId="23" xfId="0" applyNumberFormat="1" applyFont="1" applyFill="1" applyBorder="1" applyAlignment="1">
      <alignment horizontal="right" vertical="center"/>
    </xf>
    <xf numFmtId="0" fontId="4" fillId="0" borderId="23" xfId="0" applyFont="1" applyFill="1" applyBorder="1" applyAlignment="1">
      <alignment horizontal="left" vertical="center" wrapText="1"/>
    </xf>
    <xf numFmtId="0" fontId="8" fillId="0" borderId="23" xfId="0" applyFont="1" applyBorder="1" applyAlignment="1">
      <alignment horizontal="left" vertical="center" wrapText="1"/>
    </xf>
    <xf numFmtId="14" fontId="4" fillId="6" borderId="23" xfId="0" applyNumberFormat="1" applyFont="1" applyFill="1" applyBorder="1" applyAlignment="1">
      <alignment horizontal="left" vertical="center" wrapText="1"/>
    </xf>
    <xf numFmtId="164" fontId="4" fillId="0" borderId="0" xfId="0" applyNumberFormat="1" applyFont="1" applyFill="1" applyBorder="1" applyAlignment="1">
      <alignment horizontal="right" vertical="center"/>
    </xf>
    <xf numFmtId="0" fontId="4" fillId="0" borderId="24" xfId="0" applyFont="1" applyFill="1" applyBorder="1" applyAlignment="1">
      <alignment horizontal="left" vertical="center" wrapText="1"/>
    </xf>
    <xf numFmtId="0" fontId="8" fillId="0" borderId="24" xfId="0" applyFont="1" applyBorder="1" applyAlignment="1">
      <alignment horizontal="left" vertical="center" wrapText="1"/>
    </xf>
    <xf numFmtId="14" fontId="4" fillId="6" borderId="24" xfId="0" applyNumberFormat="1" applyFont="1" applyFill="1" applyBorder="1" applyAlignment="1">
      <alignment horizontal="left" vertical="center"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xf>
    <xf numFmtId="0" fontId="4" fillId="3" borderId="26" xfId="0" applyNumberFormat="1" applyFont="1" applyFill="1" applyBorder="1" applyAlignment="1">
      <alignment horizontal="justify" vertical="top" wrapText="1"/>
    </xf>
    <xf numFmtId="0" fontId="3" fillId="3" borderId="26" xfId="0" applyFont="1" applyFill="1" applyBorder="1" applyAlignment="1">
      <alignment vertical="top" wrapText="1"/>
    </xf>
    <xf numFmtId="0" fontId="4" fillId="3" borderId="26" xfId="0" applyFont="1" applyFill="1" applyBorder="1" applyAlignment="1">
      <alignment vertical="top" wrapText="1"/>
    </xf>
    <xf numFmtId="14" fontId="4" fillId="3" borderId="26" xfId="0" applyNumberFormat="1" applyFont="1" applyFill="1" applyBorder="1" applyAlignment="1">
      <alignment vertical="top"/>
    </xf>
    <xf numFmtId="164" fontId="4" fillId="3" borderId="26" xfId="0" applyNumberFormat="1" applyFont="1" applyFill="1" applyBorder="1" applyAlignment="1">
      <alignment vertical="top"/>
    </xf>
    <xf numFmtId="164" fontId="3" fillId="3" borderId="27" xfId="0" applyNumberFormat="1" applyFont="1" applyFill="1" applyBorder="1" applyAlignment="1">
      <alignment vertical="top"/>
    </xf>
    <xf numFmtId="4" fontId="8" fillId="0" borderId="22" xfId="0" applyNumberFormat="1" applyFont="1" applyBorder="1" applyAlignment="1">
      <alignment horizontal="center" vertical="center"/>
    </xf>
    <xf numFmtId="0" fontId="0" fillId="0" borderId="0" xfId="0" applyFill="1"/>
    <xf numFmtId="164" fontId="4" fillId="0" borderId="22" xfId="0" applyNumberFormat="1" applyFont="1" applyFill="1" applyBorder="1" applyAlignment="1">
      <alignment horizontal="right" vertical="center"/>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164" fontId="10" fillId="3" borderId="27" xfId="0" applyNumberFormat="1" applyFont="1" applyFill="1" applyBorder="1" applyAlignment="1">
      <alignment horizontal="center" vertical="center"/>
    </xf>
    <xf numFmtId="0" fontId="11" fillId="0" borderId="28" xfId="0" applyFont="1" applyBorder="1" applyAlignment="1">
      <alignment horizontal="left"/>
    </xf>
    <xf numFmtId="0" fontId="1" fillId="2" borderId="23" xfId="0" applyFont="1" applyFill="1" applyBorder="1" applyAlignment="1">
      <alignment horizontal="center"/>
    </xf>
    <xf numFmtId="3" fontId="1" fillId="2" borderId="23" xfId="0" applyNumberFormat="1" applyFont="1" applyFill="1" applyBorder="1" applyAlignment="1">
      <alignment horizontal="center"/>
    </xf>
    <xf numFmtId="0" fontId="5" fillId="0" borderId="23" xfId="0" applyFont="1" applyBorder="1" applyAlignment="1">
      <alignment vertical="top" wrapText="1"/>
    </xf>
    <xf numFmtId="0" fontId="8" fillId="0" borderId="23" xfId="0" applyFont="1" applyBorder="1" applyAlignment="1">
      <alignment vertical="top" wrapText="1"/>
    </xf>
    <xf numFmtId="0" fontId="3" fillId="0" borderId="23" xfId="0" applyFont="1" applyFill="1" applyBorder="1" applyAlignment="1">
      <alignment vertical="top" wrapText="1"/>
    </xf>
    <xf numFmtId="165" fontId="4" fillId="0" borderId="23" xfId="0" applyNumberFormat="1" applyFont="1" applyFill="1" applyBorder="1"/>
    <xf numFmtId="165" fontId="4" fillId="0" borderId="29" xfId="0" applyNumberFormat="1" applyFont="1" applyFill="1" applyBorder="1"/>
    <xf numFmtId="164" fontId="8" fillId="0" borderId="23" xfId="0" applyNumberFormat="1" applyFont="1" applyBorder="1"/>
    <xf numFmtId="0" fontId="3" fillId="0" borderId="23" xfId="0" applyFont="1" applyFill="1" applyBorder="1" applyAlignment="1">
      <alignment vertical="top"/>
    </xf>
    <xf numFmtId="0" fontId="5" fillId="7" borderId="25" xfId="0" applyFont="1" applyFill="1" applyBorder="1"/>
    <xf numFmtId="0" fontId="8" fillId="7" borderId="26" xfId="0" applyFont="1" applyFill="1" applyBorder="1"/>
    <xf numFmtId="0" fontId="4" fillId="7" borderId="26" xfId="0" applyFont="1" applyFill="1" applyBorder="1"/>
    <xf numFmtId="0" fontId="4" fillId="7" borderId="26" xfId="0" applyFont="1" applyFill="1" applyBorder="1" applyAlignment="1">
      <alignment vertical="top"/>
    </xf>
    <xf numFmtId="14" fontId="4" fillId="7" borderId="26" xfId="0" applyNumberFormat="1" applyFont="1" applyFill="1" applyBorder="1"/>
    <xf numFmtId="164" fontId="4" fillId="7" borderId="26" xfId="0" applyNumberFormat="1" applyFont="1" applyFill="1" applyBorder="1"/>
    <xf numFmtId="164" fontId="5" fillId="7" borderId="27" xfId="0" applyNumberFormat="1" applyFont="1" applyFill="1" applyBorder="1"/>
    <xf numFmtId="14" fontId="8" fillId="0" borderId="23" xfId="0" applyNumberFormat="1" applyFont="1" applyBorder="1" applyAlignment="1">
      <alignment wrapText="1"/>
    </xf>
    <xf numFmtId="14" fontId="8" fillId="0" borderId="29" xfId="0" applyNumberFormat="1" applyFont="1" applyBorder="1" applyAlignment="1">
      <alignment wrapText="1"/>
    </xf>
    <xf numFmtId="14" fontId="8" fillId="0" borderId="23" xfId="0" applyNumberFormat="1" applyFont="1" applyBorder="1"/>
    <xf numFmtId="14" fontId="8" fillId="0" borderId="29" xfId="0" applyNumberFormat="1" applyFont="1" applyBorder="1"/>
    <xf numFmtId="0" fontId="5" fillId="0" borderId="24" xfId="0" applyFont="1" applyBorder="1" applyAlignment="1">
      <alignment vertical="top" wrapText="1"/>
    </xf>
    <xf numFmtId="0" fontId="8" fillId="0" borderId="24" xfId="0" applyFont="1" applyBorder="1" applyAlignment="1">
      <alignment horizontal="center"/>
    </xf>
    <xf numFmtId="0" fontId="4" fillId="0" borderId="24" xfId="0" applyFont="1" applyBorder="1" applyAlignment="1">
      <alignment horizontal="center" vertical="top"/>
    </xf>
    <xf numFmtId="14" fontId="4" fillId="0" borderId="23" xfId="0" applyNumberFormat="1" applyFont="1" applyBorder="1"/>
    <xf numFmtId="14" fontId="4" fillId="0" borderId="29" xfId="0" applyNumberFormat="1" applyFont="1" applyBorder="1"/>
    <xf numFmtId="164" fontId="4" fillId="0" borderId="24" xfId="0" applyNumberFormat="1" applyFont="1" applyBorder="1" applyAlignment="1">
      <alignment horizontal="center"/>
    </xf>
    <xf numFmtId="0" fontId="5" fillId="0" borderId="30" xfId="0" applyFont="1" applyBorder="1" applyAlignment="1">
      <alignment vertical="top" wrapText="1"/>
    </xf>
    <xf numFmtId="0" fontId="8" fillId="0" borderId="30" xfId="0" applyFont="1" applyBorder="1" applyAlignment="1">
      <alignment horizontal="center"/>
    </xf>
    <xf numFmtId="0" fontId="4" fillId="0" borderId="30" xfId="0" applyFont="1" applyBorder="1" applyAlignment="1">
      <alignment horizontal="center" vertical="top"/>
    </xf>
    <xf numFmtId="164" fontId="4" fillId="0" borderId="30" xfId="0" applyNumberFormat="1" applyFont="1" applyBorder="1" applyAlignment="1">
      <alignment horizontal="center"/>
    </xf>
    <xf numFmtId="0" fontId="5" fillId="0" borderId="22" xfId="0" applyFont="1" applyBorder="1" applyAlignment="1">
      <alignment vertical="top" wrapText="1"/>
    </xf>
    <xf numFmtId="0" fontId="8" fillId="0" borderId="22" xfId="0" applyFont="1" applyBorder="1" applyAlignment="1">
      <alignment horizontal="center"/>
    </xf>
    <xf numFmtId="0" fontId="4" fillId="0" borderId="22" xfId="0" applyFont="1" applyBorder="1" applyAlignment="1">
      <alignment horizontal="center" vertical="top"/>
    </xf>
    <xf numFmtId="164" fontId="4" fillId="0" borderId="22" xfId="0" applyNumberFormat="1" applyFont="1" applyBorder="1" applyAlignment="1">
      <alignment horizontal="center"/>
    </xf>
    <xf numFmtId="3" fontId="8" fillId="0" borderId="24" xfId="0" applyNumberFormat="1" applyFont="1" applyBorder="1" applyAlignment="1">
      <alignment horizontal="center"/>
    </xf>
    <xf numFmtId="14" fontId="4" fillId="0" borderId="0" xfId="0" applyNumberFormat="1" applyFont="1"/>
    <xf numFmtId="3" fontId="8" fillId="0" borderId="30" xfId="0" applyNumberFormat="1" applyFont="1" applyBorder="1" applyAlignment="1">
      <alignment horizontal="center"/>
    </xf>
    <xf numFmtId="14" fontId="4" fillId="0" borderId="31" xfId="0" applyNumberFormat="1" applyFont="1" applyBorder="1" applyAlignment="1">
      <alignment horizontal="center"/>
    </xf>
    <xf numFmtId="14" fontId="4" fillId="0" borderId="32" xfId="0" applyNumberFormat="1" applyFont="1" applyBorder="1" applyAlignment="1">
      <alignment horizontal="center"/>
    </xf>
    <xf numFmtId="3" fontId="8" fillId="0" borderId="22" xfId="0" applyNumberFormat="1" applyFont="1" applyBorder="1" applyAlignment="1">
      <alignment horizontal="center"/>
    </xf>
    <xf numFmtId="0" fontId="5" fillId="0" borderId="24" xfId="0" applyFont="1" applyBorder="1" applyAlignment="1">
      <alignment horizontal="center" vertical="top" wrapText="1"/>
    </xf>
    <xf numFmtId="0" fontId="5" fillId="0" borderId="30" xfId="0" applyFont="1" applyBorder="1" applyAlignment="1">
      <alignment horizontal="center" vertical="top" wrapText="1"/>
    </xf>
    <xf numFmtId="0" fontId="5" fillId="0" borderId="22" xfId="0" applyFont="1" applyBorder="1" applyAlignment="1">
      <alignment horizontal="center" vertical="top" wrapText="1"/>
    </xf>
    <xf numFmtId="0" fontId="3" fillId="0" borderId="24" xfId="0" applyFont="1" applyBorder="1" applyAlignment="1">
      <alignment vertical="top" wrapText="1"/>
    </xf>
    <xf numFmtId="0" fontId="8" fillId="0" borderId="24" xfId="0" applyFont="1" applyBorder="1" applyAlignment="1">
      <alignment horizontal="center" vertical="top"/>
    </xf>
    <xf numFmtId="0" fontId="3" fillId="0" borderId="30" xfId="0" applyFont="1" applyBorder="1" applyAlignment="1">
      <alignment vertical="top" wrapText="1"/>
    </xf>
    <xf numFmtId="0" fontId="8" fillId="0" borderId="30" xfId="0" applyFont="1" applyBorder="1" applyAlignment="1">
      <alignment horizontal="center" vertical="top"/>
    </xf>
    <xf numFmtId="0" fontId="3" fillId="0" borderId="22" xfId="0" applyFont="1" applyBorder="1" applyAlignment="1">
      <alignment vertical="top" wrapText="1"/>
    </xf>
    <xf numFmtId="0" fontId="8" fillId="0" borderId="22" xfId="0" applyFont="1" applyBorder="1" applyAlignment="1">
      <alignment horizontal="center" vertical="top"/>
    </xf>
    <xf numFmtId="0" fontId="8" fillId="0" borderId="24" xfId="0" applyFont="1" applyBorder="1" applyAlignment="1">
      <alignment vertical="top" wrapText="1"/>
    </xf>
    <xf numFmtId="14" fontId="4" fillId="0" borderId="24" xfId="0" applyNumberFormat="1" applyFont="1" applyBorder="1"/>
    <xf numFmtId="14" fontId="4" fillId="0" borderId="33" xfId="0" applyNumberFormat="1" applyFont="1" applyBorder="1"/>
    <xf numFmtId="164" fontId="8" fillId="0" borderId="24" xfId="0" applyNumberFormat="1" applyFont="1" applyBorder="1"/>
    <xf numFmtId="0" fontId="8" fillId="0" borderId="0" xfId="0" applyFont="1"/>
    <xf numFmtId="0" fontId="5" fillId="7" borderId="25" xfId="0" applyFont="1" applyFill="1" applyBorder="1" applyAlignment="1">
      <alignment horizontal="right"/>
    </xf>
    <xf numFmtId="0" fontId="5" fillId="7" borderId="26" xfId="0" applyFont="1" applyFill="1" applyBorder="1" applyAlignment="1">
      <alignment horizontal="right"/>
    </xf>
    <xf numFmtId="0" fontId="5" fillId="2" borderId="26" xfId="0" applyFont="1" applyFill="1" applyBorder="1" applyAlignment="1">
      <alignment vertical="top" wrapText="1"/>
    </xf>
    <xf numFmtId="0" fontId="5" fillId="2" borderId="26" xfId="0" applyFont="1" applyFill="1" applyBorder="1" applyAlignment="1">
      <alignment horizontal="left"/>
    </xf>
    <xf numFmtId="3" fontId="5" fillId="2" borderId="26" xfId="0" applyNumberFormat="1" applyFont="1" applyFill="1" applyBorder="1" applyAlignment="1">
      <alignment horizontal="center"/>
    </xf>
    <xf numFmtId="164" fontId="5" fillId="2" borderId="27" xfId="0" applyNumberFormat="1" applyFont="1" applyFill="1" applyBorder="1" applyAlignment="1">
      <alignment horizontal="right"/>
    </xf>
    <xf numFmtId="0" fontId="4" fillId="0" borderId="34" xfId="0" applyFont="1" applyFill="1" applyBorder="1" applyAlignment="1">
      <alignment vertical="top" wrapText="1"/>
    </xf>
    <xf numFmtId="0" fontId="5" fillId="0" borderId="35" xfId="0" applyFont="1" applyBorder="1" applyAlignment="1">
      <alignment vertical="top" wrapText="1"/>
    </xf>
    <xf numFmtId="0" fontId="8" fillId="0" borderId="35" xfId="2" applyFont="1" applyFill="1" applyBorder="1" applyAlignment="1">
      <alignment vertical="top" wrapText="1"/>
    </xf>
    <xf numFmtId="0" fontId="8" fillId="0" borderId="28" xfId="0" applyFont="1" applyBorder="1" applyAlignment="1">
      <alignment horizontal="left" wrapText="1"/>
    </xf>
    <xf numFmtId="0" fontId="4" fillId="0" borderId="35" xfId="0" applyFont="1" applyFill="1" applyBorder="1" applyAlignment="1">
      <alignment horizontal="left"/>
    </xf>
    <xf numFmtId="165" fontId="4" fillId="0" borderId="35" xfId="0" applyNumberFormat="1" applyFont="1" applyFill="1" applyBorder="1" applyAlignment="1">
      <alignment horizontal="left"/>
    </xf>
    <xf numFmtId="164" fontId="4" fillId="0" borderId="35" xfId="0" applyNumberFormat="1" applyFont="1" applyBorder="1"/>
    <xf numFmtId="164" fontId="4" fillId="0" borderId="36" xfId="0" applyNumberFormat="1" applyFont="1" applyFill="1" applyBorder="1" applyAlignment="1">
      <alignment horizontal="right"/>
    </xf>
    <xf numFmtId="0" fontId="4" fillId="0" borderId="37" xfId="0" applyFont="1" applyFill="1" applyBorder="1" applyAlignment="1">
      <alignment vertical="top" wrapText="1"/>
    </xf>
    <xf numFmtId="0" fontId="3" fillId="0" borderId="38" xfId="0" applyFont="1" applyFill="1" applyBorder="1" applyAlignment="1">
      <alignment vertical="top" wrapText="1"/>
    </xf>
    <xf numFmtId="0" fontId="4" fillId="0" borderId="38" xfId="0" applyFont="1" applyFill="1" applyBorder="1" applyAlignment="1">
      <alignment vertical="top" wrapText="1"/>
    </xf>
    <xf numFmtId="0" fontId="4" fillId="0" borderId="38" xfId="0" applyFont="1" applyFill="1" applyBorder="1" applyAlignment="1">
      <alignment horizontal="left" wrapText="1"/>
    </xf>
    <xf numFmtId="165" fontId="4" fillId="0" borderId="38" xfId="0" applyNumberFormat="1" applyFont="1" applyFill="1" applyBorder="1" applyAlignment="1">
      <alignment horizontal="left"/>
    </xf>
    <xf numFmtId="164" fontId="4" fillId="0" borderId="38" xfId="0" applyNumberFormat="1" applyFont="1" applyFill="1" applyBorder="1" applyAlignment="1">
      <alignment horizontal="center"/>
    </xf>
    <xf numFmtId="164" fontId="4" fillId="0" borderId="39" xfId="0" applyNumberFormat="1" applyFont="1" applyFill="1" applyBorder="1" applyAlignment="1">
      <alignment horizontal="right"/>
    </xf>
    <xf numFmtId="0" fontId="4" fillId="0" borderId="38" xfId="0" applyFont="1" applyFill="1" applyBorder="1" applyAlignment="1">
      <alignment horizontal="left" vertical="center" wrapText="1"/>
    </xf>
    <xf numFmtId="0" fontId="5" fillId="0" borderId="38" xfId="3" applyFont="1" applyFill="1" applyBorder="1" applyAlignment="1">
      <alignment vertical="top" wrapText="1"/>
    </xf>
    <xf numFmtId="0" fontId="8" fillId="0" borderId="38" xfId="2" applyFont="1" applyFill="1" applyBorder="1" applyAlignment="1">
      <alignment vertical="top" wrapText="1"/>
    </xf>
    <xf numFmtId="0" fontId="8" fillId="0" borderId="38" xfId="2" applyFont="1" applyFill="1" applyBorder="1" applyAlignment="1">
      <alignment horizontal="left" wrapText="1"/>
    </xf>
    <xf numFmtId="0" fontId="4" fillId="0" borderId="38" xfId="0" applyFont="1" applyFill="1" applyBorder="1" applyAlignment="1">
      <alignment horizontal="left"/>
    </xf>
    <xf numFmtId="14" fontId="4" fillId="0" borderId="38" xfId="0" applyNumberFormat="1" applyFont="1" applyFill="1" applyBorder="1" applyAlignment="1">
      <alignment horizontal="left"/>
    </xf>
    <xf numFmtId="0" fontId="4" fillId="0" borderId="40" xfId="0" applyFont="1" applyFill="1" applyBorder="1" applyAlignment="1">
      <alignment vertical="top" wrapText="1"/>
    </xf>
    <xf numFmtId="0" fontId="3" fillId="0" borderId="41" xfId="0" applyFont="1" applyFill="1" applyBorder="1" applyAlignment="1">
      <alignment vertical="top" wrapText="1"/>
    </xf>
    <xf numFmtId="0" fontId="8" fillId="0" borderId="41" xfId="2" applyFont="1" applyFill="1" applyBorder="1" applyAlignment="1">
      <alignment vertical="top" wrapText="1"/>
    </xf>
    <xf numFmtId="0" fontId="8" fillId="0" borderId="41" xfId="2" applyFont="1" applyFill="1" applyBorder="1" applyAlignment="1">
      <alignment horizontal="left" wrapText="1"/>
    </xf>
    <xf numFmtId="0" fontId="4" fillId="0" borderId="41" xfId="0" applyFont="1" applyFill="1" applyBorder="1" applyAlignment="1">
      <alignment horizontal="left"/>
    </xf>
    <xf numFmtId="14" fontId="4" fillId="0" borderId="41" xfId="0" applyNumberFormat="1" applyFont="1" applyFill="1" applyBorder="1" applyAlignment="1">
      <alignment horizontal="left"/>
    </xf>
    <xf numFmtId="164" fontId="4" fillId="0" borderId="41" xfId="0" applyNumberFormat="1" applyFont="1" applyFill="1" applyBorder="1" applyAlignment="1">
      <alignment horizontal="center"/>
    </xf>
    <xf numFmtId="164" fontId="4" fillId="0" borderId="42" xfId="0" applyNumberFormat="1" applyFont="1" applyFill="1" applyBorder="1" applyAlignment="1">
      <alignment horizontal="right"/>
    </xf>
    <xf numFmtId="0" fontId="8" fillId="0" borderId="43" xfId="0" applyFont="1" applyBorder="1" applyAlignment="1">
      <alignment vertical="top" wrapText="1"/>
    </xf>
    <xf numFmtId="0" fontId="3" fillId="0" borderId="0" xfId="0" applyFont="1" applyFill="1" applyBorder="1" applyAlignment="1">
      <alignment vertical="top" wrapText="1"/>
    </xf>
    <xf numFmtId="0" fontId="4" fillId="0" borderId="0" xfId="0" applyFont="1" applyFill="1" applyBorder="1" applyAlignment="1">
      <alignment vertical="top" wrapText="1"/>
    </xf>
    <xf numFmtId="0" fontId="8" fillId="0" borderId="0" xfId="0" applyFont="1" applyBorder="1" applyAlignment="1">
      <alignment horizontal="left" vertical="center" wrapText="1"/>
    </xf>
    <xf numFmtId="14" fontId="4" fillId="6" borderId="0" xfId="0" applyNumberFormat="1" applyFont="1" applyFill="1" applyBorder="1" applyAlignment="1">
      <alignment horizontal="left" vertical="center" wrapText="1"/>
    </xf>
    <xf numFmtId="44" fontId="8" fillId="0" borderId="0" xfId="1" applyFont="1" applyBorder="1" applyAlignment="1">
      <alignment wrapText="1"/>
    </xf>
    <xf numFmtId="0" fontId="8" fillId="0" borderId="37" xfId="0" applyFont="1" applyBorder="1" applyAlignment="1">
      <alignment vertical="top" wrapText="1"/>
    </xf>
    <xf numFmtId="0" fontId="12" fillId="0" borderId="38" xfId="0" applyFont="1" applyFill="1" applyBorder="1" applyAlignment="1">
      <alignment vertical="top" wrapText="1"/>
    </xf>
    <xf numFmtId="0" fontId="12" fillId="0" borderId="38" xfId="0" applyFont="1" applyFill="1" applyBorder="1" applyAlignment="1">
      <alignment horizontal="left" vertical="center" wrapText="1"/>
    </xf>
    <xf numFmtId="14" fontId="12" fillId="0" borderId="38" xfId="0" applyNumberFormat="1" applyFont="1" applyFill="1" applyBorder="1" applyAlignment="1">
      <alignment horizontal="left" vertical="center" wrapText="1"/>
    </xf>
    <xf numFmtId="44" fontId="8" fillId="0" borderId="38" xfId="1" applyFont="1" applyBorder="1" applyAlignment="1">
      <alignment wrapText="1"/>
    </xf>
    <xf numFmtId="164" fontId="4" fillId="0" borderId="39" xfId="0" applyNumberFormat="1" applyFont="1" applyFill="1" applyBorder="1" applyAlignment="1">
      <alignment horizontal="right" vertical="center"/>
    </xf>
    <xf numFmtId="0" fontId="8" fillId="0" borderId="38" xfId="0" applyFont="1" applyFill="1" applyBorder="1" applyAlignment="1">
      <alignment horizontal="left" vertical="center" wrapText="1"/>
    </xf>
    <xf numFmtId="0" fontId="3" fillId="0" borderId="0" xfId="0" applyFont="1" applyBorder="1" applyAlignment="1">
      <alignment vertical="top" wrapText="1"/>
    </xf>
    <xf numFmtId="0" fontId="8" fillId="0" borderId="0" xfId="0" applyFont="1" applyBorder="1" applyAlignment="1">
      <alignment vertical="top" wrapText="1"/>
    </xf>
    <xf numFmtId="0" fontId="4" fillId="0" borderId="0" xfId="0" applyFont="1" applyBorder="1" applyAlignment="1">
      <alignment horizontal="left"/>
    </xf>
    <xf numFmtId="14" fontId="4" fillId="0" borderId="0" xfId="0" applyNumberFormat="1" applyFont="1" applyBorder="1" applyAlignment="1">
      <alignment horizontal="left"/>
    </xf>
    <xf numFmtId="164" fontId="4" fillId="0" borderId="0" xfId="0" applyNumberFormat="1" applyFont="1" applyBorder="1"/>
    <xf numFmtId="164" fontId="4" fillId="0" borderId="44" xfId="0" applyNumberFormat="1" applyFont="1" applyBorder="1" applyAlignment="1">
      <alignment horizontal="right"/>
    </xf>
    <xf numFmtId="0" fontId="5" fillId="0" borderId="0" xfId="0" applyFont="1" applyBorder="1" applyAlignment="1">
      <alignment vertical="top" wrapText="1"/>
    </xf>
    <xf numFmtId="0" fontId="8" fillId="0" borderId="45" xfId="0" applyFont="1" applyBorder="1" applyAlignment="1">
      <alignment vertical="top" wrapText="1"/>
    </xf>
    <xf numFmtId="0" fontId="3" fillId="0" borderId="46" xfId="0" applyFont="1" applyBorder="1" applyAlignment="1">
      <alignment vertical="top" wrapText="1"/>
    </xf>
    <xf numFmtId="0" fontId="8" fillId="0" borderId="46" xfId="0" applyFont="1" applyBorder="1" applyAlignment="1">
      <alignment vertical="top" wrapText="1"/>
    </xf>
    <xf numFmtId="0" fontId="4" fillId="0" borderId="46" xfId="0" applyFont="1" applyBorder="1" applyAlignment="1">
      <alignment horizontal="left"/>
    </xf>
    <xf numFmtId="0" fontId="4" fillId="0" borderId="46" xfId="0" applyFont="1" applyBorder="1" applyAlignment="1">
      <alignment horizontal="left" wrapText="1"/>
    </xf>
    <xf numFmtId="14" fontId="4" fillId="0" borderId="46" xfId="0" applyNumberFormat="1" applyFont="1" applyBorder="1" applyAlignment="1">
      <alignment horizontal="left"/>
    </xf>
    <xf numFmtId="3" fontId="8" fillId="0" borderId="46" xfId="0" applyNumberFormat="1" applyFont="1" applyBorder="1"/>
    <xf numFmtId="164" fontId="4" fillId="0" borderId="47" xfId="0" applyNumberFormat="1" applyFont="1" applyBorder="1" applyAlignment="1">
      <alignment horizontal="right"/>
    </xf>
    <xf numFmtId="0" fontId="4" fillId="0" borderId="0" xfId="0" applyFont="1" applyBorder="1" applyAlignment="1">
      <alignment horizontal="left" wrapText="1"/>
    </xf>
    <xf numFmtId="3" fontId="8" fillId="0" borderId="0" xfId="0" applyNumberFormat="1" applyFont="1" applyBorder="1"/>
    <xf numFmtId="0" fontId="8" fillId="0" borderId="43" xfId="0" applyFont="1" applyFill="1" applyBorder="1" applyAlignment="1">
      <alignment vertical="top" wrapText="1"/>
    </xf>
    <xf numFmtId="0" fontId="5" fillId="0" borderId="0" xfId="0" applyFont="1" applyFill="1" applyBorder="1" applyAlignment="1">
      <alignment vertical="top" wrapText="1"/>
    </xf>
    <xf numFmtId="0" fontId="8" fillId="0" borderId="0" xfId="0" applyFont="1" applyFill="1" applyBorder="1" applyAlignment="1">
      <alignment vertical="top" wrapText="1"/>
    </xf>
    <xf numFmtId="0" fontId="4" fillId="0" borderId="0" xfId="0" applyFont="1" applyFill="1" applyBorder="1" applyAlignment="1">
      <alignment horizontal="left"/>
    </xf>
    <xf numFmtId="0" fontId="8" fillId="0" borderId="0" xfId="0" applyFont="1" applyFill="1" applyBorder="1"/>
    <xf numFmtId="0" fontId="8" fillId="0" borderId="48" xfId="0" applyFont="1" applyBorder="1" applyAlignment="1">
      <alignment vertical="top" wrapText="1"/>
    </xf>
    <xf numFmtId="0" fontId="5" fillId="0" borderId="28" xfId="0" applyFont="1" applyBorder="1" applyAlignment="1">
      <alignment vertical="top" wrapText="1"/>
    </xf>
    <xf numFmtId="0" fontId="8" fillId="0" borderId="28" xfId="0" applyFont="1" applyBorder="1" applyAlignment="1">
      <alignment vertical="top" wrapText="1"/>
    </xf>
    <xf numFmtId="0" fontId="4" fillId="0" borderId="28" xfId="0" applyFont="1" applyBorder="1" applyAlignment="1">
      <alignment horizontal="left"/>
    </xf>
    <xf numFmtId="14" fontId="4" fillId="0" borderId="28" xfId="0" applyNumberFormat="1" applyFont="1" applyBorder="1" applyAlignment="1">
      <alignment horizontal="left"/>
    </xf>
    <xf numFmtId="3" fontId="8" fillId="0" borderId="28" xfId="0" applyNumberFormat="1" applyFont="1" applyBorder="1"/>
    <xf numFmtId="164" fontId="4" fillId="0" borderId="49" xfId="0" applyNumberFormat="1" applyFont="1" applyBorder="1" applyAlignment="1">
      <alignment horizontal="right"/>
    </xf>
    <xf numFmtId="0" fontId="3" fillId="0" borderId="28" xfId="4" applyFont="1" applyBorder="1" applyAlignment="1">
      <alignment vertical="top" wrapText="1"/>
    </xf>
    <xf numFmtId="14" fontId="4" fillId="0" borderId="0" xfId="0" applyNumberFormat="1" applyFont="1" applyFill="1" applyBorder="1" applyAlignment="1">
      <alignment horizontal="left"/>
    </xf>
    <xf numFmtId="164" fontId="4" fillId="0" borderId="44" xfId="0" applyNumberFormat="1" applyFont="1" applyFill="1" applyBorder="1" applyAlignment="1">
      <alignment horizontal="right"/>
    </xf>
    <xf numFmtId="0" fontId="3" fillId="0" borderId="0" xfId="4" applyFont="1" applyBorder="1" applyAlignment="1">
      <alignment vertical="top" wrapText="1"/>
    </xf>
    <xf numFmtId="0" fontId="4" fillId="0" borderId="43" xfId="4" applyFont="1" applyFill="1" applyBorder="1" applyAlignment="1">
      <alignment vertical="top" wrapText="1"/>
    </xf>
    <xf numFmtId="0" fontId="3" fillId="0" borderId="0" xfId="4" applyFont="1" applyFill="1" applyBorder="1" applyAlignment="1">
      <alignment vertical="top" wrapText="1"/>
    </xf>
    <xf numFmtId="0" fontId="4" fillId="0" borderId="43" xfId="4" applyFont="1" applyBorder="1" applyAlignment="1">
      <alignment vertical="top" wrapText="1"/>
    </xf>
    <xf numFmtId="0" fontId="4" fillId="0" borderId="28" xfId="0" applyFont="1" applyFill="1" applyBorder="1" applyAlignment="1">
      <alignment horizontal="left"/>
    </xf>
    <xf numFmtId="0" fontId="3" fillId="0" borderId="28" xfId="0" applyFont="1" applyBorder="1" applyAlignment="1">
      <alignment vertical="top" wrapText="1"/>
    </xf>
    <xf numFmtId="0" fontId="5" fillId="0" borderId="46" xfId="0" applyFont="1" applyBorder="1" applyAlignment="1">
      <alignment vertical="top" wrapText="1"/>
    </xf>
    <xf numFmtId="0" fontId="4" fillId="0" borderId="46" xfId="0" applyFont="1" applyBorder="1" applyAlignment="1">
      <alignment vertical="top" wrapText="1"/>
    </xf>
    <xf numFmtId="0" fontId="8" fillId="0" borderId="46" xfId="0" applyFont="1" applyBorder="1" applyAlignment="1">
      <alignment horizontal="left" wrapText="1"/>
    </xf>
    <xf numFmtId="0" fontId="4" fillId="0" borderId="46" xfId="0" applyFont="1" applyBorder="1" applyAlignment="1">
      <alignment horizontal="left" vertical="top" wrapText="1"/>
    </xf>
    <xf numFmtId="14" fontId="8" fillId="0" borderId="46" xfId="0" applyNumberFormat="1" applyFont="1" applyBorder="1" applyAlignment="1">
      <alignment horizontal="left"/>
    </xf>
    <xf numFmtId="164" fontId="8" fillId="0" borderId="47" xfId="5" applyNumberFormat="1" applyFont="1" applyBorder="1" applyAlignment="1">
      <alignment horizontal="right"/>
    </xf>
    <xf numFmtId="0" fontId="4" fillId="0" borderId="0" xfId="0" applyFont="1" applyBorder="1" applyAlignment="1">
      <alignment vertical="top" wrapText="1"/>
    </xf>
    <xf numFmtId="0" fontId="8" fillId="0" borderId="0" xfId="0" applyFont="1" applyBorder="1" applyAlignment="1">
      <alignment horizontal="left" wrapText="1"/>
    </xf>
    <xf numFmtId="0" fontId="8" fillId="0" borderId="0" xfId="0" applyFont="1" applyBorder="1" applyAlignment="1">
      <alignment horizontal="left"/>
    </xf>
    <xf numFmtId="14" fontId="8" fillId="0" borderId="0" xfId="0" applyNumberFormat="1" applyFont="1" applyBorder="1" applyAlignment="1">
      <alignment horizontal="left"/>
    </xf>
    <xf numFmtId="164" fontId="8" fillId="0" borderId="44" xfId="5" applyNumberFormat="1" applyFont="1" applyBorder="1" applyAlignment="1">
      <alignment horizontal="right"/>
    </xf>
    <xf numFmtId="0" fontId="4" fillId="0" borderId="28" xfId="0" applyFont="1" applyBorder="1" applyAlignment="1">
      <alignment vertical="top" wrapText="1"/>
    </xf>
    <xf numFmtId="0" fontId="8" fillId="0" borderId="28" xfId="0" applyFont="1" applyBorder="1" applyAlignment="1">
      <alignment horizontal="left"/>
    </xf>
    <xf numFmtId="14" fontId="8" fillId="0" borderId="28" xfId="0" applyNumberFormat="1" applyFont="1" applyBorder="1" applyAlignment="1">
      <alignment horizontal="left"/>
    </xf>
    <xf numFmtId="164" fontId="8" fillId="0" borderId="49" xfId="5" applyNumberFormat="1" applyFont="1" applyBorder="1" applyAlignment="1">
      <alignment horizontal="right"/>
    </xf>
    <xf numFmtId="0" fontId="8" fillId="0" borderId="46" xfId="0" applyFont="1" applyBorder="1" applyAlignment="1">
      <alignment horizontal="left"/>
    </xf>
    <xf numFmtId="0" fontId="5" fillId="0" borderId="38" xfId="0" applyFont="1" applyBorder="1" applyAlignment="1">
      <alignment vertical="top" wrapText="1"/>
    </xf>
    <xf numFmtId="0" fontId="8" fillId="0" borderId="38" xfId="0" applyFont="1" applyBorder="1" applyAlignment="1">
      <alignment vertical="top" wrapText="1"/>
    </xf>
    <xf numFmtId="0" fontId="8" fillId="0" borderId="38" xfId="0" applyFont="1" applyBorder="1" applyAlignment="1">
      <alignment horizontal="left"/>
    </xf>
    <xf numFmtId="14" fontId="8" fillId="0" borderId="38" xfId="0" applyNumberFormat="1" applyFont="1" applyBorder="1" applyAlignment="1">
      <alignment horizontal="left"/>
    </xf>
    <xf numFmtId="3" fontId="8" fillId="0" borderId="38" xfId="0" applyNumberFormat="1" applyFont="1" applyBorder="1"/>
    <xf numFmtId="164" fontId="8" fillId="0" borderId="39" xfId="5" applyNumberFormat="1" applyFont="1" applyBorder="1" applyAlignment="1">
      <alignment horizontal="right"/>
    </xf>
    <xf numFmtId="0" fontId="8" fillId="0" borderId="50" xfId="0" applyFont="1" applyBorder="1" applyAlignment="1">
      <alignment vertical="top" wrapText="1"/>
    </xf>
    <xf numFmtId="0" fontId="5" fillId="0" borderId="51" xfId="0" applyFont="1" applyBorder="1" applyAlignment="1">
      <alignment vertical="top" wrapText="1"/>
    </xf>
    <xf numFmtId="0" fontId="4" fillId="0" borderId="51" xfId="0" applyFont="1" applyBorder="1" applyAlignment="1">
      <alignment vertical="top" wrapText="1"/>
    </xf>
    <xf numFmtId="0" fontId="8" fillId="0" borderId="51" xfId="0" applyFont="1" applyBorder="1" applyAlignment="1">
      <alignment horizontal="left" vertical="center" wrapText="1"/>
    </xf>
    <xf numFmtId="0" fontId="4" fillId="0" borderId="51" xfId="0" applyFont="1" applyBorder="1" applyAlignment="1">
      <alignment horizontal="left" vertical="center" wrapText="1"/>
    </xf>
    <xf numFmtId="14" fontId="8" fillId="0" borderId="51" xfId="0" applyNumberFormat="1" applyFont="1" applyBorder="1" applyAlignment="1">
      <alignment horizontal="left" vertical="center"/>
    </xf>
    <xf numFmtId="3" fontId="8" fillId="0" borderId="51" xfId="0" applyNumberFormat="1" applyFont="1" applyBorder="1"/>
    <xf numFmtId="164" fontId="8" fillId="0" borderId="52" xfId="5" applyNumberFormat="1" applyFont="1" applyBorder="1" applyAlignment="1">
      <alignment horizontal="right" vertical="center"/>
    </xf>
    <xf numFmtId="0" fontId="1" fillId="4" borderId="25" xfId="0" applyFont="1" applyFill="1" applyBorder="1" applyAlignment="1">
      <alignment horizontal="right" vertical="top" wrapText="1"/>
    </xf>
    <xf numFmtId="0" fontId="1" fillId="4" borderId="26" xfId="0" applyFont="1" applyFill="1" applyBorder="1" applyAlignment="1">
      <alignment horizontal="right" vertical="top" wrapText="1"/>
    </xf>
    <xf numFmtId="164" fontId="1" fillId="4" borderId="27" xfId="0" applyNumberFormat="1" applyFont="1" applyFill="1" applyBorder="1" applyAlignment="1">
      <alignment horizontal="right"/>
    </xf>
  </cellXfs>
  <cellStyles count="6">
    <cellStyle name="Moneda" xfId="1" builtinId="4"/>
    <cellStyle name="Moneda 2" xfId="5"/>
    <cellStyle name="Normal" xfId="0" builtinId="0"/>
    <cellStyle name="Normal 3" xfId="4"/>
    <cellStyle name="Normal 4" xfId="2"/>
    <cellStyle name="Normal 4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65"/>
  <sheetViews>
    <sheetView tabSelected="1" workbookViewId="0">
      <selection activeCell="B7" sqref="B7"/>
    </sheetView>
  </sheetViews>
  <sheetFormatPr baseColWidth="10" defaultRowHeight="15"/>
  <cols>
    <col min="1" max="1" width="37.28515625" customWidth="1"/>
    <col min="2" max="2" width="28" bestFit="1" customWidth="1"/>
    <col min="3" max="3" width="63.140625" customWidth="1"/>
    <col min="4" max="4" width="19.42578125" customWidth="1"/>
    <col min="5" max="5" width="37.5703125" customWidth="1"/>
    <col min="6" max="7" width="11.7109375" customWidth="1"/>
    <col min="8" max="8" width="12.85546875" style="2" customWidth="1"/>
    <col min="9" max="9" width="14.28515625" customWidth="1"/>
  </cols>
  <sheetData>
    <row r="1" spans="1:10" ht="15.75" thickBot="1">
      <c r="A1" s="63" t="s">
        <v>64</v>
      </c>
    </row>
    <row r="2" spans="1:10" s="1" customFormat="1" ht="15.75" thickBot="1">
      <c r="A2" s="17" t="s">
        <v>0</v>
      </c>
      <c r="B2" s="14" t="s">
        <v>57</v>
      </c>
      <c r="C2" s="14" t="s">
        <v>56</v>
      </c>
      <c r="D2" s="14" t="s">
        <v>1</v>
      </c>
      <c r="E2" s="14" t="s">
        <v>2</v>
      </c>
      <c r="F2" s="14" t="s">
        <v>3</v>
      </c>
      <c r="G2" s="14" t="s">
        <v>4</v>
      </c>
      <c r="H2" s="15" t="s">
        <v>6</v>
      </c>
      <c r="I2" s="16" t="s">
        <v>5</v>
      </c>
    </row>
    <row r="3" spans="1:10" ht="102.75" thickBot="1">
      <c r="A3" s="18" t="s">
        <v>58</v>
      </c>
      <c r="B3" s="19" t="s">
        <v>66</v>
      </c>
      <c r="C3" s="20" t="s">
        <v>67</v>
      </c>
      <c r="D3" s="21" t="s">
        <v>36</v>
      </c>
      <c r="E3" s="22" t="s">
        <v>35</v>
      </c>
      <c r="F3" s="23">
        <v>44241</v>
      </c>
      <c r="G3" s="23">
        <v>44290</v>
      </c>
      <c r="H3" s="24"/>
      <c r="I3" s="43"/>
      <c r="J3" s="3"/>
    </row>
    <row r="4" spans="1:10" ht="15.75" thickBot="1">
      <c r="A4" s="52"/>
      <c r="B4" s="53"/>
      <c r="C4" s="54"/>
      <c r="D4" s="55"/>
      <c r="E4" s="56"/>
      <c r="F4" s="57"/>
      <c r="G4" s="57"/>
      <c r="H4" s="58"/>
      <c r="I4" s="51">
        <v>5445</v>
      </c>
      <c r="J4" s="3"/>
    </row>
    <row r="5" spans="1:10">
      <c r="A5" s="59" t="s">
        <v>61</v>
      </c>
      <c r="B5" s="10" t="s">
        <v>37</v>
      </c>
      <c r="C5" s="65" t="s">
        <v>7</v>
      </c>
      <c r="D5" s="11"/>
      <c r="E5" s="11" t="s">
        <v>8</v>
      </c>
      <c r="F5" s="12">
        <v>44242</v>
      </c>
      <c r="G5" s="12">
        <v>44561</v>
      </c>
      <c r="H5" s="13">
        <v>18089.5</v>
      </c>
      <c r="I5" s="60"/>
      <c r="J5" s="3"/>
    </row>
    <row r="6" spans="1:10">
      <c r="A6" s="29"/>
      <c r="B6" s="5"/>
      <c r="C6" s="5"/>
      <c r="D6" s="5"/>
      <c r="E6" s="5" t="s">
        <v>9</v>
      </c>
      <c r="F6" s="6">
        <v>44256</v>
      </c>
      <c r="G6" s="6">
        <v>44561</v>
      </c>
      <c r="H6" s="7">
        <v>18000</v>
      </c>
      <c r="I6" s="30"/>
      <c r="J6" s="3"/>
    </row>
    <row r="7" spans="1:10">
      <c r="A7" s="29"/>
      <c r="B7" s="5"/>
      <c r="C7" s="5"/>
      <c r="D7" s="5"/>
      <c r="E7" s="5" t="s">
        <v>10</v>
      </c>
      <c r="F7" s="6">
        <v>44242</v>
      </c>
      <c r="G7" s="6">
        <v>44561</v>
      </c>
      <c r="H7" s="7">
        <v>12000</v>
      </c>
      <c r="I7" s="30"/>
      <c r="J7" s="3"/>
    </row>
    <row r="8" spans="1:10">
      <c r="A8" s="29"/>
      <c r="B8" s="5"/>
      <c r="C8" s="5"/>
      <c r="D8" s="5"/>
      <c r="E8" s="5" t="s">
        <v>11</v>
      </c>
      <c r="F8" s="6">
        <v>44242</v>
      </c>
      <c r="G8" s="6">
        <v>44561</v>
      </c>
      <c r="H8" s="7">
        <v>18000</v>
      </c>
      <c r="I8" s="30"/>
      <c r="J8" s="3"/>
    </row>
    <row r="9" spans="1:10">
      <c r="A9" s="29"/>
      <c r="B9" s="5"/>
      <c r="C9" s="5"/>
      <c r="D9" s="5"/>
      <c r="E9" s="5" t="s">
        <v>12</v>
      </c>
      <c r="F9" s="6">
        <v>44242</v>
      </c>
      <c r="G9" s="6">
        <v>44561</v>
      </c>
      <c r="H9" s="7">
        <f>14850*1.21</f>
        <v>17968.5</v>
      </c>
      <c r="I9" s="30"/>
      <c r="J9" s="3"/>
    </row>
    <row r="10" spans="1:10">
      <c r="A10" s="29"/>
      <c r="B10" s="5"/>
      <c r="C10" s="5"/>
      <c r="D10" s="5"/>
      <c r="E10" s="5" t="s">
        <v>13</v>
      </c>
      <c r="F10" s="6">
        <v>44242</v>
      </c>
      <c r="G10" s="6">
        <v>44561</v>
      </c>
      <c r="H10" s="7">
        <v>14999.97</v>
      </c>
      <c r="I10" s="31"/>
      <c r="J10" s="3"/>
    </row>
    <row r="11" spans="1:10">
      <c r="A11" s="29"/>
      <c r="B11" s="5"/>
      <c r="C11" s="5"/>
      <c r="D11" s="5"/>
      <c r="E11" s="5" t="s">
        <v>14</v>
      </c>
      <c r="F11" s="6">
        <v>44242</v>
      </c>
      <c r="G11" s="6">
        <v>44561</v>
      </c>
      <c r="H11" s="7">
        <v>12000.78</v>
      </c>
      <c r="I11" s="30"/>
      <c r="J11" s="3"/>
    </row>
    <row r="12" spans="1:10">
      <c r="A12" s="29"/>
      <c r="B12" s="5"/>
      <c r="C12" s="5"/>
      <c r="D12" s="5"/>
      <c r="E12" s="5" t="s">
        <v>15</v>
      </c>
      <c r="F12" s="6">
        <v>44242</v>
      </c>
      <c r="G12" s="6">
        <v>44561</v>
      </c>
      <c r="H12" s="7">
        <v>11000</v>
      </c>
      <c r="I12" s="30"/>
      <c r="J12" s="3"/>
    </row>
    <row r="13" spans="1:10">
      <c r="A13" s="29"/>
      <c r="B13" s="5"/>
      <c r="C13" s="5"/>
      <c r="D13" s="5"/>
      <c r="E13" s="5" t="s">
        <v>38</v>
      </c>
      <c r="F13" s="6">
        <v>44242</v>
      </c>
      <c r="G13" s="6">
        <v>44561</v>
      </c>
      <c r="H13" s="7">
        <v>13000</v>
      </c>
      <c r="I13" s="30"/>
      <c r="J13" s="3"/>
    </row>
    <row r="14" spans="1:10">
      <c r="A14" s="29"/>
      <c r="B14" s="5"/>
      <c r="C14" s="5"/>
      <c r="D14" s="5"/>
      <c r="E14" s="5" t="s">
        <v>39</v>
      </c>
      <c r="F14" s="6">
        <v>44242</v>
      </c>
      <c r="G14" s="6">
        <v>44561</v>
      </c>
      <c r="H14" s="7">
        <v>10300</v>
      </c>
      <c r="I14" s="30"/>
      <c r="J14" s="3"/>
    </row>
    <row r="15" spans="1:10">
      <c r="A15" s="29"/>
      <c r="B15" s="5"/>
      <c r="C15" s="5"/>
      <c r="D15" s="5"/>
      <c r="E15" s="5" t="s">
        <v>16</v>
      </c>
      <c r="F15" s="6">
        <v>44242</v>
      </c>
      <c r="G15" s="6">
        <v>44561</v>
      </c>
      <c r="H15" s="7">
        <v>6000</v>
      </c>
      <c r="I15" s="30"/>
      <c r="J15" s="3"/>
    </row>
    <row r="16" spans="1:10">
      <c r="A16" s="29"/>
      <c r="B16" s="5"/>
      <c r="C16" s="5"/>
      <c r="D16" s="5"/>
      <c r="E16" s="5" t="s">
        <v>17</v>
      </c>
      <c r="F16" s="6">
        <v>44242</v>
      </c>
      <c r="G16" s="6">
        <v>44561</v>
      </c>
      <c r="H16" s="7">
        <v>5000</v>
      </c>
      <c r="I16" s="30"/>
      <c r="J16" s="3"/>
    </row>
    <row r="17" spans="1:10">
      <c r="A17" s="29"/>
      <c r="B17" s="5"/>
      <c r="C17" s="5"/>
      <c r="D17" s="5"/>
      <c r="E17" s="5" t="s">
        <v>18</v>
      </c>
      <c r="F17" s="6">
        <v>44252</v>
      </c>
      <c r="G17" s="6">
        <v>44561</v>
      </c>
      <c r="H17" s="7">
        <v>10000</v>
      </c>
      <c r="I17" s="30"/>
      <c r="J17" s="3"/>
    </row>
    <row r="18" spans="1:10">
      <c r="A18" s="29"/>
      <c r="B18" s="5"/>
      <c r="C18" s="5"/>
      <c r="D18" s="5"/>
      <c r="E18" s="5" t="s">
        <v>19</v>
      </c>
      <c r="F18" s="6">
        <v>44242</v>
      </c>
      <c r="G18" s="6">
        <v>44561</v>
      </c>
      <c r="H18" s="7">
        <v>6000</v>
      </c>
      <c r="I18" s="30"/>
      <c r="J18" s="3"/>
    </row>
    <row r="19" spans="1:10">
      <c r="A19" s="29"/>
      <c r="B19" s="5"/>
      <c r="C19" s="5"/>
      <c r="D19" s="5"/>
      <c r="E19" s="5" t="s">
        <v>20</v>
      </c>
      <c r="F19" s="6">
        <v>44242</v>
      </c>
      <c r="G19" s="6">
        <v>44561</v>
      </c>
      <c r="H19" s="7">
        <v>5000</v>
      </c>
      <c r="I19" s="30"/>
      <c r="J19" s="3"/>
    </row>
    <row r="20" spans="1:10">
      <c r="A20" s="29"/>
      <c r="B20" s="5"/>
      <c r="C20" s="5"/>
      <c r="D20" s="5"/>
      <c r="E20" s="5" t="s">
        <v>21</v>
      </c>
      <c r="F20" s="6">
        <v>44242</v>
      </c>
      <c r="G20" s="6">
        <v>44561</v>
      </c>
      <c r="H20" s="7">
        <v>4000</v>
      </c>
      <c r="I20" s="30"/>
      <c r="J20" s="3"/>
    </row>
    <row r="21" spans="1:10">
      <c r="A21" s="29"/>
      <c r="B21" s="5"/>
      <c r="C21" s="5"/>
      <c r="D21" s="8"/>
      <c r="E21" s="5" t="s">
        <v>40</v>
      </c>
      <c r="F21" s="6">
        <v>44256</v>
      </c>
      <c r="G21" s="6">
        <v>44561</v>
      </c>
      <c r="H21" s="7">
        <v>6000</v>
      </c>
      <c r="I21" s="30"/>
      <c r="J21" s="3"/>
    </row>
    <row r="22" spans="1:10">
      <c r="A22" s="29"/>
      <c r="B22" s="5"/>
      <c r="C22" s="5"/>
      <c r="D22" s="8"/>
      <c r="E22" s="5" t="s">
        <v>41</v>
      </c>
      <c r="F22" s="6">
        <v>44249</v>
      </c>
      <c r="G22" s="6">
        <v>44561</v>
      </c>
      <c r="H22" s="7">
        <v>6000</v>
      </c>
      <c r="I22" s="32"/>
      <c r="J22" s="3"/>
    </row>
    <row r="23" spans="1:10">
      <c r="A23" s="29"/>
      <c r="B23" s="5"/>
      <c r="C23" s="5"/>
      <c r="D23" s="8"/>
      <c r="E23" s="5" t="s">
        <v>42</v>
      </c>
      <c r="F23" s="6">
        <v>44249</v>
      </c>
      <c r="G23" s="6">
        <v>44561</v>
      </c>
      <c r="H23" s="7">
        <v>6000</v>
      </c>
      <c r="I23" s="32"/>
      <c r="J23" s="3"/>
    </row>
    <row r="24" spans="1:10" ht="27" thickBot="1">
      <c r="A24" s="33"/>
      <c r="B24" s="34"/>
      <c r="C24" s="34"/>
      <c r="D24" s="35"/>
      <c r="E24" s="35" t="s">
        <v>69</v>
      </c>
      <c r="F24" s="36">
        <v>44242</v>
      </c>
      <c r="G24" s="36">
        <v>44561</v>
      </c>
      <c r="H24" s="37">
        <v>17995.12</v>
      </c>
      <c r="I24" s="32"/>
      <c r="J24" s="3"/>
    </row>
    <row r="25" spans="1:10" ht="15.75" thickBot="1">
      <c r="A25" s="44"/>
      <c r="B25" s="45"/>
      <c r="C25" s="46"/>
      <c r="D25" s="47"/>
      <c r="E25" s="48"/>
      <c r="F25" s="49"/>
      <c r="G25" s="49"/>
      <c r="H25" s="50"/>
      <c r="I25" s="51">
        <f>SUM(H5:H24)</f>
        <v>217353.87</v>
      </c>
      <c r="J25" s="3"/>
    </row>
    <row r="26" spans="1:10">
      <c r="A26" s="25" t="s">
        <v>61</v>
      </c>
      <c r="B26" s="38" t="s">
        <v>65</v>
      </c>
      <c r="C26" s="64" t="s">
        <v>22</v>
      </c>
      <c r="D26" s="39"/>
      <c r="E26" s="26" t="s">
        <v>23</v>
      </c>
      <c r="F26" s="27">
        <v>44235</v>
      </c>
      <c r="G26" s="27">
        <v>44561</v>
      </c>
      <c r="H26" s="40">
        <v>110902.58</v>
      </c>
      <c r="I26" s="28"/>
      <c r="J26" s="3"/>
    </row>
    <row r="27" spans="1:10">
      <c r="A27" s="29"/>
      <c r="B27" s="5"/>
      <c r="C27" s="5"/>
      <c r="D27" s="8"/>
      <c r="E27" s="5" t="s">
        <v>24</v>
      </c>
      <c r="F27" s="6">
        <v>44235</v>
      </c>
      <c r="G27" s="6">
        <v>44561</v>
      </c>
      <c r="H27" s="7">
        <v>62500</v>
      </c>
      <c r="I27" s="30"/>
      <c r="J27" s="3"/>
    </row>
    <row r="28" spans="1:10">
      <c r="A28" s="29"/>
      <c r="B28" s="5"/>
      <c r="C28" s="5"/>
      <c r="D28" s="8"/>
      <c r="E28" s="5" t="s">
        <v>25</v>
      </c>
      <c r="F28" s="6">
        <v>44235</v>
      </c>
      <c r="G28" s="6">
        <v>44561</v>
      </c>
      <c r="H28" s="7">
        <v>55501.21</v>
      </c>
      <c r="I28" s="30"/>
      <c r="J28" s="3"/>
    </row>
    <row r="29" spans="1:10">
      <c r="A29" s="29"/>
      <c r="B29" s="5"/>
      <c r="C29" s="5"/>
      <c r="D29" s="9"/>
      <c r="E29" s="5" t="s">
        <v>26</v>
      </c>
      <c r="F29" s="6">
        <v>44235</v>
      </c>
      <c r="G29" s="6">
        <v>44561</v>
      </c>
      <c r="H29" s="7">
        <v>58200</v>
      </c>
      <c r="I29" s="30"/>
      <c r="J29" s="3"/>
    </row>
    <row r="30" spans="1:10">
      <c r="A30" s="29"/>
      <c r="B30" s="5"/>
      <c r="C30" s="5"/>
      <c r="D30" s="9"/>
      <c r="E30" s="5" t="s">
        <v>27</v>
      </c>
      <c r="F30" s="6">
        <v>44235</v>
      </c>
      <c r="G30" s="6">
        <v>44561</v>
      </c>
      <c r="H30" s="7">
        <v>16000</v>
      </c>
      <c r="I30" s="30"/>
      <c r="J30" s="3"/>
    </row>
    <row r="31" spans="1:10">
      <c r="A31" s="29"/>
      <c r="B31" s="5"/>
      <c r="C31" s="5"/>
      <c r="D31" s="5"/>
      <c r="E31" s="5" t="s">
        <v>28</v>
      </c>
      <c r="F31" s="6">
        <v>44235</v>
      </c>
      <c r="G31" s="6">
        <v>44561</v>
      </c>
      <c r="H31" s="7">
        <v>12000</v>
      </c>
      <c r="I31" s="30"/>
      <c r="J31" s="3"/>
    </row>
    <row r="32" spans="1:10">
      <c r="A32" s="29"/>
      <c r="B32" s="5"/>
      <c r="C32" s="5"/>
      <c r="D32" s="5"/>
      <c r="E32" s="5" t="s">
        <v>29</v>
      </c>
      <c r="F32" s="6">
        <v>44235</v>
      </c>
      <c r="G32" s="6">
        <v>44561</v>
      </c>
      <c r="H32" s="7">
        <v>7000</v>
      </c>
      <c r="I32" s="30"/>
      <c r="J32" s="3"/>
    </row>
    <row r="33" spans="1:10">
      <c r="A33" s="29"/>
      <c r="B33" s="5"/>
      <c r="C33" s="5"/>
      <c r="D33" s="5"/>
      <c r="E33" s="5" t="s">
        <v>30</v>
      </c>
      <c r="F33" s="6">
        <v>44235</v>
      </c>
      <c r="G33" s="6">
        <v>44561</v>
      </c>
      <c r="H33" s="7">
        <v>10000</v>
      </c>
      <c r="I33" s="30"/>
      <c r="J33" s="3"/>
    </row>
    <row r="34" spans="1:10">
      <c r="A34" s="29"/>
      <c r="B34" s="5"/>
      <c r="C34" s="5"/>
      <c r="D34" s="5"/>
      <c r="E34" s="5" t="s">
        <v>31</v>
      </c>
      <c r="F34" s="6">
        <v>44235</v>
      </c>
      <c r="G34" s="6">
        <v>44561</v>
      </c>
      <c r="H34" s="7">
        <v>10000</v>
      </c>
      <c r="I34" s="30"/>
      <c r="J34" s="3"/>
    </row>
    <row r="35" spans="1:10">
      <c r="A35" s="29"/>
      <c r="B35" s="5"/>
      <c r="C35" s="5"/>
      <c r="D35" s="5"/>
      <c r="E35" s="5" t="s">
        <v>32</v>
      </c>
      <c r="F35" s="6">
        <v>44235</v>
      </c>
      <c r="G35" s="6">
        <v>44561</v>
      </c>
      <c r="H35" s="7">
        <v>4000</v>
      </c>
      <c r="I35" s="30"/>
      <c r="J35" s="3"/>
    </row>
    <row r="36" spans="1:10" ht="27" thickBot="1">
      <c r="A36" s="33"/>
      <c r="B36" s="34"/>
      <c r="C36" s="34"/>
      <c r="D36" s="41" t="s">
        <v>33</v>
      </c>
      <c r="E36" s="35" t="s">
        <v>69</v>
      </c>
      <c r="F36" s="36">
        <v>44235</v>
      </c>
      <c r="G36" s="36">
        <v>44561</v>
      </c>
      <c r="H36" s="42">
        <v>18128.22</v>
      </c>
      <c r="I36" s="30"/>
      <c r="J36" s="3"/>
    </row>
    <row r="37" spans="1:10" ht="15.75" thickBot="1">
      <c r="A37" s="44"/>
      <c r="B37" s="45"/>
      <c r="C37" s="46"/>
      <c r="D37" s="47"/>
      <c r="E37" s="48"/>
      <c r="F37" s="49"/>
      <c r="G37" s="49"/>
      <c r="H37" s="50"/>
      <c r="I37" s="51">
        <f>SUM(H26:H36)</f>
        <v>364232.01</v>
      </c>
      <c r="J37" s="3"/>
    </row>
    <row r="38" spans="1:10">
      <c r="A38" s="25" t="s">
        <v>61</v>
      </c>
      <c r="B38" s="38" t="s">
        <v>43</v>
      </c>
      <c r="C38" s="26"/>
      <c r="D38" s="26"/>
      <c r="E38" s="26" t="s">
        <v>44</v>
      </c>
      <c r="F38" s="27">
        <v>44256</v>
      </c>
      <c r="G38" s="27">
        <v>44347</v>
      </c>
      <c r="H38" s="40">
        <v>16093</v>
      </c>
      <c r="I38" s="28"/>
      <c r="J38" s="3"/>
    </row>
    <row r="39" spans="1:10">
      <c r="A39" s="29"/>
      <c r="B39" s="5"/>
      <c r="C39" s="5"/>
      <c r="D39" s="5"/>
      <c r="E39" s="5" t="s">
        <v>45</v>
      </c>
      <c r="F39" s="6">
        <v>44242</v>
      </c>
      <c r="G39" s="6">
        <v>44316</v>
      </c>
      <c r="H39" s="7">
        <v>16500</v>
      </c>
      <c r="I39" s="30"/>
      <c r="J39" s="3"/>
    </row>
    <row r="40" spans="1:10" ht="15.75" thickBot="1">
      <c r="A40" s="33"/>
      <c r="B40" s="34"/>
      <c r="C40" s="34"/>
      <c r="D40" s="34"/>
      <c r="E40" s="34" t="s">
        <v>34</v>
      </c>
      <c r="F40" s="36">
        <v>44234</v>
      </c>
      <c r="G40" s="36">
        <v>44556</v>
      </c>
      <c r="H40" s="42">
        <v>17998.75</v>
      </c>
      <c r="I40" s="30"/>
      <c r="J40" s="3"/>
    </row>
    <row r="41" spans="1:10" ht="15.75" thickBot="1">
      <c r="A41" s="44"/>
      <c r="B41" s="45"/>
      <c r="C41" s="46"/>
      <c r="D41" s="47"/>
      <c r="E41" s="48"/>
      <c r="F41" s="49"/>
      <c r="G41" s="49"/>
      <c r="H41" s="50"/>
      <c r="I41" s="51">
        <f>SUM(H38:H40)</f>
        <v>50591.75</v>
      </c>
      <c r="J41" s="3"/>
    </row>
    <row r="42" spans="1:10">
      <c r="A42" s="25" t="s">
        <v>61</v>
      </c>
      <c r="B42" s="38" t="s">
        <v>62</v>
      </c>
      <c r="C42" s="26"/>
      <c r="D42" s="26"/>
      <c r="E42" s="26" t="s">
        <v>46</v>
      </c>
      <c r="F42" s="27">
        <v>44273</v>
      </c>
      <c r="G42" s="27">
        <v>44290</v>
      </c>
      <c r="H42" s="40">
        <v>7000</v>
      </c>
      <c r="I42" s="28"/>
      <c r="J42" s="3"/>
    </row>
    <row r="43" spans="1:10">
      <c r="A43" s="29"/>
      <c r="B43" s="5"/>
      <c r="C43" s="5"/>
      <c r="D43" s="5"/>
      <c r="E43" s="5" t="s">
        <v>47</v>
      </c>
      <c r="F43" s="6">
        <v>44273</v>
      </c>
      <c r="G43" s="6">
        <v>44290</v>
      </c>
      <c r="H43" s="7">
        <v>6000</v>
      </c>
      <c r="I43" s="30"/>
      <c r="J43" s="3"/>
    </row>
    <row r="44" spans="1:10">
      <c r="A44" s="29"/>
      <c r="B44" s="5"/>
      <c r="C44" s="5"/>
      <c r="D44" s="5"/>
      <c r="E44" s="5" t="s">
        <v>48</v>
      </c>
      <c r="F44" s="6">
        <v>44273</v>
      </c>
      <c r="G44" s="6">
        <v>44290</v>
      </c>
      <c r="H44" s="7">
        <v>7000</v>
      </c>
      <c r="I44" s="30"/>
      <c r="J44" s="3"/>
    </row>
    <row r="45" spans="1:10">
      <c r="A45" s="29"/>
      <c r="B45" s="5"/>
      <c r="C45" s="5"/>
      <c r="D45" s="5"/>
      <c r="E45" s="5" t="s">
        <v>49</v>
      </c>
      <c r="F45" s="6">
        <v>44277</v>
      </c>
      <c r="G45" s="6">
        <v>44290</v>
      </c>
      <c r="H45" s="7">
        <v>1500</v>
      </c>
      <c r="I45" s="30"/>
      <c r="J45" s="3"/>
    </row>
    <row r="46" spans="1:10">
      <c r="A46" s="29"/>
      <c r="B46" s="5"/>
      <c r="C46" s="5"/>
      <c r="D46" s="5"/>
      <c r="E46" s="5" t="s">
        <v>50</v>
      </c>
      <c r="F46" s="6">
        <v>44273</v>
      </c>
      <c r="G46" s="6">
        <v>44290</v>
      </c>
      <c r="H46" s="7">
        <v>1000</v>
      </c>
      <c r="I46" s="30"/>
      <c r="J46" s="3"/>
    </row>
    <row r="47" spans="1:10">
      <c r="A47" s="29"/>
      <c r="B47" s="5"/>
      <c r="C47" s="5"/>
      <c r="D47" s="5"/>
      <c r="E47" s="5" t="s">
        <v>23</v>
      </c>
      <c r="F47" s="6">
        <v>44274</v>
      </c>
      <c r="G47" s="6">
        <v>44290</v>
      </c>
      <c r="H47" s="7">
        <v>14001.82</v>
      </c>
      <c r="I47" s="30"/>
      <c r="J47" s="3"/>
    </row>
    <row r="48" spans="1:10">
      <c r="A48" s="29"/>
      <c r="B48" s="5"/>
      <c r="C48" s="5"/>
      <c r="D48" s="5"/>
      <c r="E48" s="5" t="s">
        <v>51</v>
      </c>
      <c r="F48" s="6">
        <v>44274</v>
      </c>
      <c r="G48" s="6">
        <v>44290</v>
      </c>
      <c r="H48" s="7">
        <v>4988.6400000000003</v>
      </c>
      <c r="I48" s="30"/>
      <c r="J48" s="3"/>
    </row>
    <row r="49" spans="1:10">
      <c r="A49" s="29"/>
      <c r="B49" s="5"/>
      <c r="C49" s="5"/>
      <c r="D49" s="5"/>
      <c r="E49" s="5" t="s">
        <v>24</v>
      </c>
      <c r="F49" s="6">
        <v>44273</v>
      </c>
      <c r="G49" s="6">
        <v>44290</v>
      </c>
      <c r="H49" s="7">
        <v>5999.95</v>
      </c>
      <c r="I49" s="30"/>
      <c r="J49" s="3"/>
    </row>
    <row r="50" spans="1:10">
      <c r="A50" s="29"/>
      <c r="B50" s="5"/>
      <c r="C50" s="5"/>
      <c r="D50" s="5"/>
      <c r="E50" s="5" t="s">
        <v>25</v>
      </c>
      <c r="F50" s="6">
        <v>44273</v>
      </c>
      <c r="G50" s="6">
        <v>44290</v>
      </c>
      <c r="H50" s="7">
        <v>4999.8</v>
      </c>
      <c r="I50" s="30"/>
      <c r="J50" s="3"/>
    </row>
    <row r="51" spans="1:10">
      <c r="A51" s="29"/>
      <c r="B51" s="5"/>
      <c r="C51" s="5"/>
      <c r="D51" s="5"/>
      <c r="E51" s="5" t="s">
        <v>26</v>
      </c>
      <c r="F51" s="6">
        <v>44273</v>
      </c>
      <c r="G51" s="6">
        <v>44290</v>
      </c>
      <c r="H51" s="7">
        <v>4989.97</v>
      </c>
      <c r="I51" s="30"/>
      <c r="J51" s="3"/>
    </row>
    <row r="52" spans="1:10">
      <c r="A52" s="29"/>
      <c r="B52" s="5"/>
      <c r="C52" s="5"/>
      <c r="D52" s="5"/>
      <c r="E52" s="5" t="s">
        <v>28</v>
      </c>
      <c r="F52" s="6">
        <v>44273</v>
      </c>
      <c r="G52" s="6">
        <v>44290</v>
      </c>
      <c r="H52" s="7">
        <v>1000</v>
      </c>
      <c r="I52" s="30"/>
      <c r="J52" s="3"/>
    </row>
    <row r="53" spans="1:10">
      <c r="A53" s="29"/>
      <c r="B53" s="5"/>
      <c r="C53" s="5"/>
      <c r="D53" s="5"/>
      <c r="E53" s="5" t="s">
        <v>27</v>
      </c>
      <c r="F53" s="6">
        <v>44273</v>
      </c>
      <c r="G53" s="6">
        <v>44290</v>
      </c>
      <c r="H53" s="7">
        <v>1000</v>
      </c>
      <c r="I53" s="30"/>
      <c r="J53" s="3"/>
    </row>
    <row r="54" spans="1:10">
      <c r="A54" s="29"/>
      <c r="B54" s="5"/>
      <c r="C54" s="5"/>
      <c r="D54" s="5"/>
      <c r="E54" s="5" t="s">
        <v>30</v>
      </c>
      <c r="F54" s="6">
        <v>44273</v>
      </c>
      <c r="G54" s="6">
        <v>44290</v>
      </c>
      <c r="H54" s="7">
        <v>1000</v>
      </c>
      <c r="I54" s="30"/>
      <c r="J54" s="3"/>
    </row>
    <row r="55" spans="1:10">
      <c r="A55" s="29"/>
      <c r="B55" s="5"/>
      <c r="C55" s="5"/>
      <c r="D55" s="5"/>
      <c r="E55" s="5" t="s">
        <v>29</v>
      </c>
      <c r="F55" s="6">
        <v>44273</v>
      </c>
      <c r="G55" s="6">
        <v>44290</v>
      </c>
      <c r="H55" s="7">
        <v>1000</v>
      </c>
      <c r="I55" s="30"/>
      <c r="J55" s="3"/>
    </row>
    <row r="56" spans="1:10">
      <c r="A56" s="29"/>
      <c r="B56" s="5"/>
      <c r="C56" s="5"/>
      <c r="D56" s="5"/>
      <c r="E56" s="5" t="s">
        <v>19</v>
      </c>
      <c r="F56" s="6">
        <v>44274</v>
      </c>
      <c r="G56" s="6">
        <v>44290</v>
      </c>
      <c r="H56" s="7">
        <v>500</v>
      </c>
      <c r="I56" s="30"/>
      <c r="J56" s="3"/>
    </row>
    <row r="57" spans="1:10">
      <c r="A57" s="29"/>
      <c r="B57" s="5"/>
      <c r="C57" s="5"/>
      <c r="D57" s="5"/>
      <c r="E57" s="5" t="s">
        <v>13</v>
      </c>
      <c r="F57" s="6">
        <v>44274</v>
      </c>
      <c r="G57" s="6">
        <v>44290</v>
      </c>
      <c r="H57" s="7">
        <v>800</v>
      </c>
      <c r="I57" s="30"/>
      <c r="J57" s="3"/>
    </row>
    <row r="58" spans="1:10">
      <c r="A58" s="29"/>
      <c r="B58" s="5"/>
      <c r="C58" s="5"/>
      <c r="D58" s="5"/>
      <c r="E58" s="5" t="s">
        <v>52</v>
      </c>
      <c r="F58" s="6">
        <v>44274</v>
      </c>
      <c r="G58" s="6">
        <v>44290</v>
      </c>
      <c r="H58" s="7">
        <v>500</v>
      </c>
      <c r="I58" s="30"/>
      <c r="J58" s="3"/>
    </row>
    <row r="59" spans="1:10" ht="15.75" thickBot="1">
      <c r="A59" s="33"/>
      <c r="B59" s="34"/>
      <c r="C59" s="34"/>
      <c r="D59" s="34" t="s">
        <v>59</v>
      </c>
      <c r="E59" s="34" t="s">
        <v>53</v>
      </c>
      <c r="F59" s="36"/>
      <c r="G59" s="36"/>
      <c r="H59" s="42">
        <f>7300*1.21</f>
        <v>8833</v>
      </c>
      <c r="I59" s="30"/>
      <c r="J59" s="4"/>
    </row>
    <row r="60" spans="1:10" ht="15.75" thickBot="1">
      <c r="A60" s="44"/>
      <c r="B60" s="45"/>
      <c r="C60" s="46"/>
      <c r="D60" s="47"/>
      <c r="E60" s="48"/>
      <c r="F60" s="49"/>
      <c r="G60" s="49"/>
      <c r="H60" s="50"/>
      <c r="I60" s="51">
        <f>SUM(H42:H59)</f>
        <v>72113.179999999993</v>
      </c>
      <c r="J60" s="4"/>
    </row>
    <row r="61" spans="1:10" ht="15.75" thickBot="1">
      <c r="A61" s="25" t="s">
        <v>60</v>
      </c>
      <c r="B61" s="38" t="s">
        <v>54</v>
      </c>
      <c r="C61" s="26" t="s">
        <v>55</v>
      </c>
      <c r="D61" s="26"/>
      <c r="E61" s="26" t="s">
        <v>68</v>
      </c>
      <c r="F61" s="27">
        <v>44252</v>
      </c>
      <c r="G61" s="27">
        <v>44252</v>
      </c>
      <c r="H61" s="40">
        <v>900</v>
      </c>
      <c r="I61" s="28"/>
      <c r="J61" s="3"/>
    </row>
    <row r="62" spans="1:10" ht="15.75" thickBot="1">
      <c r="A62" s="52"/>
      <c r="B62" s="53"/>
      <c r="C62" s="54"/>
      <c r="D62" s="55"/>
      <c r="E62" s="56"/>
      <c r="F62" s="57"/>
      <c r="G62" s="57"/>
      <c r="H62" s="58"/>
      <c r="I62" s="51">
        <v>900</v>
      </c>
      <c r="J62" s="3"/>
    </row>
    <row r="63" spans="1:10" ht="15.75" thickBot="1">
      <c r="H63"/>
      <c r="J63" s="3"/>
    </row>
    <row r="64" spans="1:10" ht="15.75" thickBot="1">
      <c r="H64" s="61" t="s">
        <v>63</v>
      </c>
      <c r="I64" s="62">
        <f>SUM(I4:I62)</f>
        <v>710635.81</v>
      </c>
    </row>
    <row r="65" spans="8:8">
      <c r="H65"/>
    </row>
  </sheetData>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dimension ref="A1:I287"/>
  <sheetViews>
    <sheetView workbookViewId="0">
      <selection activeCell="E5" sqref="E5"/>
    </sheetView>
  </sheetViews>
  <sheetFormatPr baseColWidth="10" defaultRowHeight="15"/>
  <cols>
    <col min="1" max="1" width="46.85546875" customWidth="1"/>
    <col min="2" max="2" width="38.140625" customWidth="1"/>
    <col min="3" max="3" width="45.85546875" customWidth="1"/>
    <col min="4" max="4" width="20.7109375" customWidth="1"/>
    <col min="5" max="5" width="46.28515625" customWidth="1"/>
    <col min="6" max="6" width="11.28515625" bestFit="1" customWidth="1"/>
    <col min="7" max="7" width="10.42578125" bestFit="1" customWidth="1"/>
    <col min="8" max="8" width="12.85546875" bestFit="1" customWidth="1"/>
    <col min="9" max="9" width="11.5703125" bestFit="1" customWidth="1"/>
  </cols>
  <sheetData>
    <row r="1" spans="1:9" ht="15.75" thickBot="1">
      <c r="A1" s="63" t="s">
        <v>70</v>
      </c>
      <c r="H1" s="2"/>
    </row>
    <row r="2" spans="1:9" ht="15.75" thickBot="1">
      <c r="A2" s="66" t="s">
        <v>0</v>
      </c>
      <c r="B2" s="67" t="s">
        <v>57</v>
      </c>
      <c r="C2" s="67" t="s">
        <v>56</v>
      </c>
      <c r="D2" s="67" t="s">
        <v>1</v>
      </c>
      <c r="E2" s="67" t="s">
        <v>2</v>
      </c>
      <c r="F2" s="67" t="s">
        <v>3</v>
      </c>
      <c r="G2" s="67" t="s">
        <v>4</v>
      </c>
      <c r="H2" s="67" t="s">
        <v>6</v>
      </c>
      <c r="I2" s="68" t="s">
        <v>5</v>
      </c>
    </row>
    <row r="3" spans="1:9" ht="89.25">
      <c r="A3" s="69" t="s">
        <v>71</v>
      </c>
      <c r="B3" s="70" t="s">
        <v>72</v>
      </c>
      <c r="C3" s="69" t="s">
        <v>73</v>
      </c>
      <c r="D3" s="71" t="s">
        <v>74</v>
      </c>
      <c r="E3" s="72" t="s">
        <v>75</v>
      </c>
      <c r="F3" s="73">
        <v>44357</v>
      </c>
      <c r="G3" s="73">
        <v>44561</v>
      </c>
      <c r="H3" s="74">
        <v>15000</v>
      </c>
      <c r="I3" s="2"/>
    </row>
    <row r="4" spans="1:9" ht="76.5">
      <c r="A4" s="69" t="s">
        <v>71</v>
      </c>
      <c r="B4" s="70" t="s">
        <v>72</v>
      </c>
      <c r="C4" s="75" t="s">
        <v>76</v>
      </c>
      <c r="D4" s="71" t="s">
        <v>77</v>
      </c>
      <c r="E4" s="76" t="s">
        <v>78</v>
      </c>
      <c r="F4" s="77">
        <v>44333</v>
      </c>
      <c r="G4" s="77">
        <v>44561</v>
      </c>
      <c r="H4" s="74">
        <v>15000</v>
      </c>
      <c r="I4" s="78"/>
    </row>
    <row r="5" spans="1:9" ht="51">
      <c r="A5" s="69" t="s">
        <v>71</v>
      </c>
      <c r="B5" s="70" t="s">
        <v>72</v>
      </c>
      <c r="C5" s="75" t="s">
        <v>79</v>
      </c>
      <c r="D5" s="71" t="s">
        <v>80</v>
      </c>
      <c r="E5" s="76" t="s">
        <v>81</v>
      </c>
      <c r="F5" s="77">
        <v>44333</v>
      </c>
      <c r="G5" s="77">
        <v>44379</v>
      </c>
      <c r="H5" s="74">
        <v>5445</v>
      </c>
      <c r="I5" s="78"/>
    </row>
    <row r="6" spans="1:9" ht="51">
      <c r="A6" s="69" t="s">
        <v>71</v>
      </c>
      <c r="B6" s="70" t="s">
        <v>72</v>
      </c>
      <c r="C6" s="75" t="s">
        <v>82</v>
      </c>
      <c r="D6" s="71" t="s">
        <v>83</v>
      </c>
      <c r="E6" s="76" t="s">
        <v>84</v>
      </c>
      <c r="F6" s="77">
        <v>44372</v>
      </c>
      <c r="G6" s="77">
        <v>44381</v>
      </c>
      <c r="H6" s="74">
        <v>1452</v>
      </c>
      <c r="I6" s="78"/>
    </row>
    <row r="7" spans="1:9" ht="38.25">
      <c r="A7" s="69" t="s">
        <v>71</v>
      </c>
      <c r="B7" s="70" t="s">
        <v>72</v>
      </c>
      <c r="C7" s="75" t="s">
        <v>85</v>
      </c>
      <c r="D7" s="71" t="s">
        <v>86</v>
      </c>
      <c r="E7" s="76" t="s">
        <v>87</v>
      </c>
      <c r="F7" s="77">
        <v>44317</v>
      </c>
      <c r="G7" s="77">
        <v>44347</v>
      </c>
      <c r="H7" s="74">
        <v>338.8</v>
      </c>
      <c r="I7" s="78"/>
    </row>
    <row r="8" spans="1:9" ht="90" thickBot="1">
      <c r="A8" s="69" t="s">
        <v>71</v>
      </c>
      <c r="B8" s="70" t="s">
        <v>72</v>
      </c>
      <c r="C8" s="79" t="s">
        <v>88</v>
      </c>
      <c r="D8" s="71" t="s">
        <v>89</v>
      </c>
      <c r="E8" s="80" t="s">
        <v>90</v>
      </c>
      <c r="F8" s="81">
        <v>44317</v>
      </c>
      <c r="G8" s="81">
        <v>44561</v>
      </c>
      <c r="H8" s="74">
        <v>15000</v>
      </c>
      <c r="I8" s="78"/>
    </row>
    <row r="9" spans="1:9" ht="15.75" thickBot="1">
      <c r="A9" s="82"/>
      <c r="B9" s="83"/>
      <c r="C9" s="84"/>
      <c r="D9" s="85"/>
      <c r="E9" s="86"/>
      <c r="F9" s="87"/>
      <c r="G9" s="87"/>
      <c r="H9" s="88"/>
      <c r="I9" s="89">
        <f>SUM(H3:H8)</f>
        <v>52235.8</v>
      </c>
    </row>
    <row r="10" spans="1:9" ht="15.75" thickBot="1">
      <c r="A10" s="69" t="s">
        <v>91</v>
      </c>
      <c r="B10" s="70" t="s">
        <v>92</v>
      </c>
      <c r="C10" s="69" t="s">
        <v>93</v>
      </c>
      <c r="D10" s="71" t="s">
        <v>94</v>
      </c>
      <c r="E10" s="72" t="s">
        <v>95</v>
      </c>
      <c r="F10" s="73">
        <v>44228</v>
      </c>
      <c r="G10" s="73">
        <v>44287</v>
      </c>
      <c r="H10" s="90">
        <v>704.41</v>
      </c>
      <c r="I10" s="2"/>
    </row>
    <row r="11" spans="1:9" ht="15.75" thickBot="1">
      <c r="A11" s="82"/>
      <c r="B11" s="83"/>
      <c r="C11" s="84"/>
      <c r="D11" s="85"/>
      <c r="E11" s="86"/>
      <c r="F11" s="87"/>
      <c r="G11" s="87"/>
      <c r="H11" s="88"/>
      <c r="I11" s="89">
        <f>H10</f>
        <v>704.41</v>
      </c>
    </row>
    <row r="12" spans="1:9" ht="26.25" thickBot="1">
      <c r="A12" s="69" t="s">
        <v>91</v>
      </c>
      <c r="B12" s="70" t="s">
        <v>96</v>
      </c>
      <c r="C12" s="69" t="s">
        <v>97</v>
      </c>
      <c r="D12" s="71" t="s">
        <v>98</v>
      </c>
      <c r="E12" s="72" t="s">
        <v>99</v>
      </c>
      <c r="F12" s="73">
        <v>44256</v>
      </c>
      <c r="G12" s="73">
        <v>44593</v>
      </c>
      <c r="H12" s="90">
        <v>831.66</v>
      </c>
      <c r="I12" s="2"/>
    </row>
    <row r="13" spans="1:9" ht="15.75" thickBot="1">
      <c r="A13" s="82"/>
      <c r="B13" s="83"/>
      <c r="C13" s="84"/>
      <c r="D13" s="85"/>
      <c r="E13" s="86"/>
      <c r="F13" s="87"/>
      <c r="G13" s="87"/>
      <c r="H13" s="88"/>
      <c r="I13" s="89">
        <f>H12</f>
        <v>831.66</v>
      </c>
    </row>
    <row r="14" spans="1:9" ht="51.75" thickBot="1">
      <c r="A14" s="69" t="s">
        <v>91</v>
      </c>
      <c r="B14" s="70" t="s">
        <v>100</v>
      </c>
      <c r="C14" s="69" t="s">
        <v>101</v>
      </c>
      <c r="D14" s="71" t="s">
        <v>102</v>
      </c>
      <c r="E14" s="72" t="s">
        <v>103</v>
      </c>
      <c r="F14" s="73">
        <v>44317</v>
      </c>
      <c r="G14" s="73">
        <v>44317</v>
      </c>
      <c r="H14" s="90">
        <v>5031.5</v>
      </c>
      <c r="I14" s="2"/>
    </row>
    <row r="15" spans="1:9" ht="15.75" thickBot="1">
      <c r="A15" s="82"/>
      <c r="B15" s="83"/>
      <c r="C15" s="84"/>
      <c r="D15" s="85"/>
      <c r="E15" s="86"/>
      <c r="F15" s="87"/>
      <c r="G15" s="87"/>
      <c r="H15" s="88"/>
      <c r="I15" s="89">
        <f>H14</f>
        <v>5031.5</v>
      </c>
    </row>
    <row r="16" spans="1:9" ht="15.75" thickBot="1">
      <c r="A16" s="69" t="s">
        <v>91</v>
      </c>
      <c r="B16" s="70" t="s">
        <v>104</v>
      </c>
      <c r="C16" s="69" t="s">
        <v>105</v>
      </c>
      <c r="D16" s="71" t="s">
        <v>106</v>
      </c>
      <c r="E16" s="72" t="s">
        <v>107</v>
      </c>
      <c r="F16" s="73">
        <v>44317</v>
      </c>
      <c r="G16" s="73">
        <v>44317</v>
      </c>
      <c r="H16" s="90">
        <v>563.53</v>
      </c>
      <c r="I16" s="2"/>
    </row>
    <row r="17" spans="1:9" ht="15.75" thickBot="1">
      <c r="A17" s="82"/>
      <c r="B17" s="83"/>
      <c r="C17" s="84"/>
      <c r="D17" s="85"/>
      <c r="E17" s="86"/>
      <c r="F17" s="87"/>
      <c r="G17" s="87"/>
      <c r="H17" s="88"/>
      <c r="I17" s="89">
        <f>H16</f>
        <v>563.53</v>
      </c>
    </row>
    <row r="18" spans="1:9" ht="26.25" thickBot="1">
      <c r="A18" s="69" t="s">
        <v>91</v>
      </c>
      <c r="B18" s="70" t="s">
        <v>108</v>
      </c>
      <c r="C18" s="69" t="s">
        <v>109</v>
      </c>
      <c r="D18" s="71" t="s">
        <v>110</v>
      </c>
      <c r="E18" s="72" t="s">
        <v>99</v>
      </c>
      <c r="F18" s="73">
        <v>44317</v>
      </c>
      <c r="G18" s="73">
        <v>44317</v>
      </c>
      <c r="H18" s="90">
        <v>1640</v>
      </c>
      <c r="I18" s="2"/>
    </row>
    <row r="19" spans="1:9" ht="15.75" thickBot="1">
      <c r="A19" s="82"/>
      <c r="B19" s="83"/>
      <c r="C19" s="84"/>
      <c r="D19" s="85"/>
      <c r="E19" s="86"/>
      <c r="F19" s="87"/>
      <c r="G19" s="87"/>
      <c r="H19" s="88"/>
      <c r="I19" s="89">
        <f>H18</f>
        <v>1640</v>
      </c>
    </row>
    <row r="20" spans="1:9" ht="26.25" thickBot="1">
      <c r="A20" s="69" t="s">
        <v>91</v>
      </c>
      <c r="B20" s="70" t="s">
        <v>111</v>
      </c>
      <c r="C20" s="69" t="s">
        <v>112</v>
      </c>
      <c r="D20" s="71" t="s">
        <v>113</v>
      </c>
      <c r="E20" s="72" t="s">
        <v>114</v>
      </c>
      <c r="F20" s="73">
        <v>44348</v>
      </c>
      <c r="G20" s="73">
        <v>44348</v>
      </c>
      <c r="H20" s="90">
        <v>216</v>
      </c>
      <c r="I20" s="2"/>
    </row>
    <row r="21" spans="1:9" ht="15.75" thickBot="1">
      <c r="A21" s="82"/>
      <c r="B21" s="83"/>
      <c r="C21" s="84"/>
      <c r="D21" s="85"/>
      <c r="E21" s="86"/>
      <c r="F21" s="87"/>
      <c r="G21" s="87"/>
      <c r="H21" s="88"/>
      <c r="I21" s="89">
        <f>H20</f>
        <v>216</v>
      </c>
    </row>
    <row r="22" spans="1:9" ht="26.25" thickBot="1">
      <c r="A22" s="69" t="s">
        <v>91</v>
      </c>
      <c r="B22" s="70" t="s">
        <v>115</v>
      </c>
      <c r="C22" s="69" t="s">
        <v>116</v>
      </c>
      <c r="D22" s="71" t="s">
        <v>117</v>
      </c>
      <c r="E22" s="72" t="s">
        <v>118</v>
      </c>
      <c r="F22" s="73">
        <v>44287</v>
      </c>
      <c r="G22" s="73">
        <v>44287</v>
      </c>
      <c r="H22" s="90">
        <v>2700.01</v>
      </c>
      <c r="I22" s="2"/>
    </row>
    <row r="23" spans="1:9" ht="15.75" thickBot="1">
      <c r="A23" s="82"/>
      <c r="B23" s="83"/>
      <c r="C23" s="84"/>
      <c r="D23" s="85"/>
      <c r="E23" s="86"/>
      <c r="F23" s="87"/>
      <c r="G23" s="87"/>
      <c r="H23" s="88"/>
      <c r="I23" s="89">
        <f>H22</f>
        <v>2700.01</v>
      </c>
    </row>
    <row r="24" spans="1:9" ht="26.25" thickBot="1">
      <c r="A24" s="69" t="s">
        <v>91</v>
      </c>
      <c r="B24" s="70" t="s">
        <v>119</v>
      </c>
      <c r="C24" s="69" t="s">
        <v>120</v>
      </c>
      <c r="D24" s="71" t="s">
        <v>121</v>
      </c>
      <c r="E24" s="72" t="s">
        <v>118</v>
      </c>
      <c r="F24" s="73">
        <v>44348</v>
      </c>
      <c r="G24" s="73">
        <v>44348</v>
      </c>
      <c r="H24" s="90">
        <v>136.36000000000001</v>
      </c>
      <c r="I24" s="2"/>
    </row>
    <row r="25" spans="1:9" ht="15.75" thickBot="1">
      <c r="A25" s="82"/>
      <c r="B25" s="83"/>
      <c r="C25" s="84"/>
      <c r="D25" s="85"/>
      <c r="E25" s="86"/>
      <c r="F25" s="87"/>
      <c r="G25" s="87"/>
      <c r="H25" s="88"/>
      <c r="I25" s="89">
        <f>H24</f>
        <v>136.36000000000001</v>
      </c>
    </row>
    <row r="26" spans="1:9" ht="15.75" thickBot="1">
      <c r="A26" s="69" t="s">
        <v>91</v>
      </c>
      <c r="B26" s="70" t="s">
        <v>122</v>
      </c>
      <c r="C26" s="69" t="s">
        <v>122</v>
      </c>
      <c r="D26" s="71" t="s">
        <v>106</v>
      </c>
      <c r="E26" s="72" t="s">
        <v>107</v>
      </c>
      <c r="F26" s="73">
        <v>44348</v>
      </c>
      <c r="G26" s="73">
        <v>44348</v>
      </c>
      <c r="H26" s="90">
        <v>718</v>
      </c>
      <c r="I26" s="2"/>
    </row>
    <row r="27" spans="1:9" ht="15.75" thickBot="1">
      <c r="A27" s="82"/>
      <c r="B27" s="83"/>
      <c r="C27" s="84"/>
      <c r="D27" s="85"/>
      <c r="E27" s="86"/>
      <c r="F27" s="87"/>
      <c r="G27" s="87"/>
      <c r="H27" s="88"/>
      <c r="I27" s="89">
        <f>H26</f>
        <v>718</v>
      </c>
    </row>
    <row r="28" spans="1:9" ht="26.25" thickBot="1">
      <c r="A28" s="69" t="s">
        <v>123</v>
      </c>
      <c r="B28" s="70" t="s">
        <v>124</v>
      </c>
      <c r="C28" s="69" t="s">
        <v>125</v>
      </c>
      <c r="D28" s="71" t="s">
        <v>126</v>
      </c>
      <c r="E28" s="72" t="s">
        <v>127</v>
      </c>
      <c r="F28" s="73">
        <v>44325</v>
      </c>
      <c r="G28" s="73">
        <v>44325</v>
      </c>
      <c r="H28" s="90">
        <v>2000</v>
      </c>
      <c r="I28" s="2"/>
    </row>
    <row r="29" spans="1:9" ht="15.75" thickBot="1">
      <c r="A29" s="82"/>
      <c r="B29" s="83"/>
      <c r="C29" s="84"/>
      <c r="D29" s="85"/>
      <c r="E29" s="86"/>
      <c r="F29" s="87"/>
      <c r="G29" s="87"/>
      <c r="H29" s="88"/>
      <c r="I29" s="89">
        <v>2000</v>
      </c>
    </row>
    <row r="30" spans="1:9" ht="26.25" thickBot="1">
      <c r="A30" s="69" t="s">
        <v>123</v>
      </c>
      <c r="B30" s="70" t="s">
        <v>128</v>
      </c>
      <c r="C30" s="69" t="s">
        <v>129</v>
      </c>
      <c r="D30" s="71" t="s">
        <v>130</v>
      </c>
      <c r="E30" s="72" t="s">
        <v>131</v>
      </c>
      <c r="F30" s="73">
        <v>44331</v>
      </c>
      <c r="G30" s="73">
        <v>44531</v>
      </c>
      <c r="H30" s="90">
        <v>994.36</v>
      </c>
      <c r="I30" s="91"/>
    </row>
    <row r="31" spans="1:9" ht="15.75" thickBot="1">
      <c r="A31" s="82"/>
      <c r="B31" s="83"/>
      <c r="C31" s="84"/>
      <c r="D31" s="85"/>
      <c r="E31" s="86"/>
      <c r="F31" s="87"/>
      <c r="G31" s="87"/>
      <c r="H31" s="88"/>
      <c r="I31" s="89">
        <v>994.36</v>
      </c>
    </row>
    <row r="32" spans="1:9" ht="26.25" thickBot="1">
      <c r="A32" s="69" t="s">
        <v>132</v>
      </c>
      <c r="B32" s="70" t="s">
        <v>133</v>
      </c>
      <c r="C32" s="69" t="s">
        <v>134</v>
      </c>
      <c r="D32" s="71" t="s">
        <v>135</v>
      </c>
      <c r="E32" s="72" t="s">
        <v>135</v>
      </c>
      <c r="F32" s="73">
        <v>44305</v>
      </c>
      <c r="G32" s="73">
        <v>44305</v>
      </c>
      <c r="H32" s="90">
        <v>1500</v>
      </c>
      <c r="I32" s="2"/>
    </row>
    <row r="33" spans="1:9" ht="15.75" thickBot="1">
      <c r="A33" s="82"/>
      <c r="B33" s="83"/>
      <c r="C33" s="84"/>
      <c r="D33" s="85"/>
      <c r="E33" s="86"/>
      <c r="F33" s="87"/>
      <c r="G33" s="87"/>
      <c r="H33" s="88"/>
      <c r="I33" s="89">
        <v>1500</v>
      </c>
    </row>
    <row r="34" spans="1:9">
      <c r="A34" s="69" t="s">
        <v>61</v>
      </c>
      <c r="B34" s="70" t="s">
        <v>136</v>
      </c>
      <c r="C34" s="69"/>
      <c r="D34" s="71"/>
      <c r="E34" s="72" t="s">
        <v>46</v>
      </c>
      <c r="F34" s="73">
        <v>44365</v>
      </c>
      <c r="G34" s="73">
        <v>44385</v>
      </c>
      <c r="H34" s="92">
        <v>5000</v>
      </c>
      <c r="I34" s="2"/>
    </row>
    <row r="35" spans="1:9">
      <c r="A35" s="69"/>
      <c r="B35" s="69"/>
      <c r="C35" s="69"/>
      <c r="D35" s="71"/>
      <c r="E35" s="72" t="s">
        <v>47</v>
      </c>
      <c r="F35" s="73">
        <v>44365</v>
      </c>
      <c r="G35" s="73">
        <v>44385</v>
      </c>
      <c r="H35" s="92">
        <v>3000</v>
      </c>
      <c r="I35" s="2"/>
    </row>
    <row r="36" spans="1:9">
      <c r="A36" s="69"/>
      <c r="B36" s="69"/>
      <c r="C36" s="69"/>
      <c r="D36" s="71"/>
      <c r="E36" s="72" t="s">
        <v>48</v>
      </c>
      <c r="F36" s="73">
        <v>44365</v>
      </c>
      <c r="G36" s="73">
        <v>44385</v>
      </c>
      <c r="H36" s="92">
        <v>1500</v>
      </c>
      <c r="I36" s="2"/>
    </row>
    <row r="37" spans="1:9">
      <c r="A37" s="69"/>
      <c r="B37" s="69"/>
      <c r="C37" s="69"/>
      <c r="D37" s="71"/>
      <c r="E37" s="72" t="s">
        <v>49</v>
      </c>
      <c r="F37" s="73">
        <v>44365</v>
      </c>
      <c r="G37" s="73">
        <v>44385</v>
      </c>
      <c r="H37" s="92">
        <v>1500</v>
      </c>
      <c r="I37" s="2"/>
    </row>
    <row r="38" spans="1:9">
      <c r="A38" s="69"/>
      <c r="B38" s="69"/>
      <c r="C38" s="69"/>
      <c r="D38" s="71"/>
      <c r="E38" s="72" t="s">
        <v>51</v>
      </c>
      <c r="F38" s="73">
        <v>44365</v>
      </c>
      <c r="G38" s="73">
        <v>44385</v>
      </c>
      <c r="H38" s="92">
        <v>12078.75</v>
      </c>
      <c r="I38" s="2"/>
    </row>
    <row r="39" spans="1:9">
      <c r="A39" s="69"/>
      <c r="B39" s="69"/>
      <c r="C39" s="69"/>
      <c r="D39" s="71"/>
      <c r="E39" s="72" t="s">
        <v>24</v>
      </c>
      <c r="F39" s="73">
        <v>44365</v>
      </c>
      <c r="G39" s="73">
        <v>44385</v>
      </c>
      <c r="H39" s="92">
        <v>3499.97</v>
      </c>
      <c r="I39" s="2"/>
    </row>
    <row r="40" spans="1:9">
      <c r="A40" s="69"/>
      <c r="B40" s="69"/>
      <c r="C40" s="69"/>
      <c r="D40" s="71"/>
      <c r="E40" s="72" t="s">
        <v>137</v>
      </c>
      <c r="F40" s="73">
        <v>44365</v>
      </c>
      <c r="G40" s="73">
        <v>44385</v>
      </c>
      <c r="H40" s="92">
        <v>2996.46</v>
      </c>
      <c r="I40" s="91"/>
    </row>
    <row r="41" spans="1:9">
      <c r="A41" s="69"/>
      <c r="B41" s="69"/>
      <c r="C41" s="69"/>
      <c r="D41" s="71"/>
      <c r="E41" s="72" t="s">
        <v>28</v>
      </c>
      <c r="F41" s="73">
        <v>44365</v>
      </c>
      <c r="G41" s="73">
        <v>44385</v>
      </c>
      <c r="H41" s="92">
        <v>500</v>
      </c>
      <c r="I41" s="2"/>
    </row>
    <row r="42" spans="1:9">
      <c r="A42" s="69"/>
      <c r="B42" s="69"/>
      <c r="C42" s="69"/>
      <c r="D42" s="71"/>
      <c r="E42" s="72" t="s">
        <v>27</v>
      </c>
      <c r="F42" s="73">
        <v>44365</v>
      </c>
      <c r="G42" s="73">
        <v>44385</v>
      </c>
      <c r="H42" s="92">
        <v>1000</v>
      </c>
      <c r="I42" s="2"/>
    </row>
    <row r="43" spans="1:9" ht="15.75" thickBot="1">
      <c r="A43" s="69"/>
      <c r="B43" s="69"/>
      <c r="C43" s="69"/>
      <c r="D43" s="71"/>
      <c r="E43" s="72" t="s">
        <v>52</v>
      </c>
      <c r="F43" s="73">
        <v>44365</v>
      </c>
      <c r="G43" s="73">
        <v>44385</v>
      </c>
      <c r="H43" s="92">
        <v>500</v>
      </c>
      <c r="I43" s="2"/>
    </row>
    <row r="44" spans="1:9" ht="15.75" thickBot="1">
      <c r="A44" s="82"/>
      <c r="B44" s="83"/>
      <c r="C44" s="84"/>
      <c r="D44" s="85"/>
      <c r="E44" s="86"/>
      <c r="F44" s="87"/>
      <c r="G44" s="87"/>
      <c r="H44" s="88"/>
      <c r="I44" s="89">
        <f>SUM(H34:H43)</f>
        <v>31575.18</v>
      </c>
    </row>
    <row r="45" spans="1:9">
      <c r="A45" s="69" t="s">
        <v>61</v>
      </c>
      <c r="B45" s="70" t="s">
        <v>138</v>
      </c>
      <c r="C45" s="69"/>
      <c r="D45" s="71"/>
      <c r="E45" s="72" t="s">
        <v>139</v>
      </c>
      <c r="F45" s="73">
        <v>44357</v>
      </c>
      <c r="G45" s="73">
        <v>44362</v>
      </c>
      <c r="H45" s="92">
        <v>7000</v>
      </c>
      <c r="I45" s="2"/>
    </row>
    <row r="46" spans="1:9">
      <c r="A46" s="69"/>
      <c r="B46" s="69"/>
      <c r="C46" s="69"/>
      <c r="D46" s="71"/>
      <c r="E46" s="72" t="s">
        <v>140</v>
      </c>
      <c r="F46" s="73">
        <v>44357</v>
      </c>
      <c r="G46" s="73">
        <v>44362</v>
      </c>
      <c r="H46" s="92">
        <v>4000</v>
      </c>
      <c r="I46" s="2"/>
    </row>
    <row r="47" spans="1:9">
      <c r="A47" s="69"/>
      <c r="B47" s="69"/>
      <c r="C47" s="69"/>
      <c r="D47" s="71"/>
      <c r="E47" s="72" t="s">
        <v>141</v>
      </c>
      <c r="F47" s="73">
        <v>44357</v>
      </c>
      <c r="G47" s="73">
        <v>44362</v>
      </c>
      <c r="H47" s="92">
        <v>1016.4</v>
      </c>
      <c r="I47" s="2"/>
    </row>
    <row r="48" spans="1:9">
      <c r="A48" s="69"/>
      <c r="B48" s="69"/>
      <c r="C48" s="69"/>
      <c r="D48" s="71"/>
      <c r="E48" s="72" t="s">
        <v>51</v>
      </c>
      <c r="F48" s="73">
        <v>44357</v>
      </c>
      <c r="G48" s="73">
        <v>44362</v>
      </c>
      <c r="H48" s="92">
        <v>9500.76</v>
      </c>
      <c r="I48" s="2"/>
    </row>
    <row r="49" spans="1:9">
      <c r="A49" s="69"/>
      <c r="B49" s="69"/>
      <c r="C49" s="69"/>
      <c r="D49" s="71"/>
      <c r="E49" s="72" t="s">
        <v>24</v>
      </c>
      <c r="F49" s="73">
        <v>44357</v>
      </c>
      <c r="G49" s="73">
        <v>44362</v>
      </c>
      <c r="H49" s="92">
        <v>4500</v>
      </c>
      <c r="I49" s="2"/>
    </row>
    <row r="50" spans="1:9">
      <c r="A50" s="69"/>
      <c r="B50" s="69"/>
      <c r="C50" s="69"/>
      <c r="D50" s="71"/>
      <c r="E50" s="72" t="s">
        <v>25</v>
      </c>
      <c r="F50" s="73">
        <v>44357</v>
      </c>
      <c r="G50" s="73">
        <v>44362</v>
      </c>
      <c r="H50" s="92">
        <v>3499.42</v>
      </c>
      <c r="I50" s="2"/>
    </row>
    <row r="51" spans="1:9" ht="15.75" thickBot="1">
      <c r="A51" s="69"/>
      <c r="B51" s="69"/>
      <c r="C51" s="69"/>
      <c r="D51" s="71"/>
      <c r="E51" s="72" t="s">
        <v>52</v>
      </c>
      <c r="F51" s="73">
        <v>44357</v>
      </c>
      <c r="G51" s="73">
        <v>44362</v>
      </c>
      <c r="H51" s="92">
        <v>800</v>
      </c>
      <c r="I51" s="2"/>
    </row>
    <row r="52" spans="1:9" ht="15.75" thickBot="1">
      <c r="A52" s="82"/>
      <c r="B52" s="83"/>
      <c r="C52" s="84"/>
      <c r="D52" s="85"/>
      <c r="E52" s="86"/>
      <c r="F52" s="87"/>
      <c r="G52" s="87"/>
      <c r="H52" s="88"/>
      <c r="I52" s="89">
        <f>SUM(H45:H51)</f>
        <v>30316.58</v>
      </c>
    </row>
    <row r="53" spans="1:9">
      <c r="A53" s="69" t="s">
        <v>61</v>
      </c>
      <c r="B53" s="70" t="s">
        <v>142</v>
      </c>
      <c r="C53" s="69"/>
      <c r="D53" s="71"/>
      <c r="E53" s="72" t="s">
        <v>46</v>
      </c>
      <c r="F53" s="73">
        <v>44302</v>
      </c>
      <c r="G53" s="73">
        <v>44312</v>
      </c>
      <c r="H53" s="92">
        <v>5000</v>
      </c>
      <c r="I53" s="2"/>
    </row>
    <row r="54" spans="1:9">
      <c r="A54" s="69"/>
      <c r="B54" s="69"/>
      <c r="C54" s="69"/>
      <c r="D54" s="71"/>
      <c r="E54" s="72" t="s">
        <v>47</v>
      </c>
      <c r="F54" s="73">
        <v>44302</v>
      </c>
      <c r="G54" s="73">
        <v>44312</v>
      </c>
      <c r="H54" s="92">
        <v>3000</v>
      </c>
      <c r="I54" s="2"/>
    </row>
    <row r="55" spans="1:9">
      <c r="A55" s="69"/>
      <c r="B55" s="69"/>
      <c r="C55" s="69"/>
      <c r="D55" s="71"/>
      <c r="E55" s="72" t="s">
        <v>48</v>
      </c>
      <c r="F55" s="73">
        <v>44302</v>
      </c>
      <c r="G55" s="73">
        <v>44312</v>
      </c>
      <c r="H55" s="92">
        <v>1500</v>
      </c>
      <c r="I55" s="2"/>
    </row>
    <row r="56" spans="1:9">
      <c r="A56" s="69"/>
      <c r="B56" s="69"/>
      <c r="C56" s="69"/>
      <c r="D56" s="71"/>
      <c r="E56" s="72" t="s">
        <v>49</v>
      </c>
      <c r="F56" s="73">
        <v>44302</v>
      </c>
      <c r="G56" s="73">
        <v>44312</v>
      </c>
      <c r="H56" s="92">
        <v>1500</v>
      </c>
      <c r="I56" s="2"/>
    </row>
    <row r="57" spans="1:9">
      <c r="A57" s="69"/>
      <c r="B57" s="69"/>
      <c r="C57" s="69"/>
      <c r="D57" s="71"/>
      <c r="E57" s="72" t="s">
        <v>23</v>
      </c>
      <c r="F57" s="73">
        <v>44302</v>
      </c>
      <c r="G57" s="73">
        <v>44312</v>
      </c>
      <c r="H57" s="92">
        <v>12016.85</v>
      </c>
      <c r="I57" s="2"/>
    </row>
    <row r="58" spans="1:9">
      <c r="A58" s="69"/>
      <c r="B58" s="69"/>
      <c r="C58" s="69"/>
      <c r="D58" s="71"/>
      <c r="E58" s="72" t="s">
        <v>51</v>
      </c>
      <c r="F58" s="73">
        <v>44302</v>
      </c>
      <c r="G58" s="73">
        <v>44312</v>
      </c>
      <c r="H58" s="92">
        <v>5982.24</v>
      </c>
      <c r="I58" s="91"/>
    </row>
    <row r="59" spans="1:9">
      <c r="A59" s="69"/>
      <c r="B59" s="69"/>
      <c r="C59" s="69"/>
      <c r="D59" s="71"/>
      <c r="E59" s="72" t="s">
        <v>24</v>
      </c>
      <c r="F59" s="73">
        <v>44305</v>
      </c>
      <c r="G59" s="73">
        <v>44312</v>
      </c>
      <c r="H59" s="92">
        <v>5999.91</v>
      </c>
      <c r="I59" s="91"/>
    </row>
    <row r="60" spans="1:9">
      <c r="A60" s="69"/>
      <c r="B60" s="69"/>
      <c r="C60" s="69"/>
      <c r="D60" s="71"/>
      <c r="E60" s="72" t="s">
        <v>25</v>
      </c>
      <c r="F60" s="73">
        <v>44302</v>
      </c>
      <c r="G60" s="73">
        <v>44312</v>
      </c>
      <c r="H60" s="92">
        <v>4997.87</v>
      </c>
      <c r="I60" s="2"/>
    </row>
    <row r="61" spans="1:9">
      <c r="A61" s="69"/>
      <c r="B61" s="69"/>
      <c r="C61" s="69"/>
      <c r="D61" s="71"/>
      <c r="E61" s="72" t="s">
        <v>26</v>
      </c>
      <c r="F61" s="73">
        <v>44302</v>
      </c>
      <c r="G61" s="73">
        <v>44312</v>
      </c>
      <c r="H61" s="92">
        <v>5486.09</v>
      </c>
      <c r="I61" s="2"/>
    </row>
    <row r="62" spans="1:9">
      <c r="A62" s="69"/>
      <c r="B62" s="69"/>
      <c r="C62" s="69"/>
      <c r="D62" s="71"/>
      <c r="E62" s="72" t="s">
        <v>27</v>
      </c>
      <c r="F62" s="73">
        <v>44302</v>
      </c>
      <c r="G62" s="73">
        <v>44312</v>
      </c>
      <c r="H62" s="92">
        <v>1500</v>
      </c>
      <c r="I62" s="2"/>
    </row>
    <row r="63" spans="1:9">
      <c r="A63" s="69"/>
      <c r="B63" s="69"/>
      <c r="C63" s="69"/>
      <c r="D63" s="71"/>
      <c r="E63" s="72" t="s">
        <v>28</v>
      </c>
      <c r="F63" s="73">
        <v>44302</v>
      </c>
      <c r="G63" s="73">
        <v>44312</v>
      </c>
      <c r="H63" s="92">
        <v>1000</v>
      </c>
      <c r="I63" s="2"/>
    </row>
    <row r="64" spans="1:9">
      <c r="A64" s="69"/>
      <c r="B64" s="69"/>
      <c r="C64" s="69"/>
      <c r="D64" s="71"/>
      <c r="E64" s="72" t="s">
        <v>30</v>
      </c>
      <c r="F64" s="73">
        <v>44302</v>
      </c>
      <c r="G64" s="73">
        <v>44312</v>
      </c>
      <c r="H64" s="92">
        <v>1000</v>
      </c>
      <c r="I64" s="2"/>
    </row>
    <row r="65" spans="1:9" ht="15.75" thickBot="1">
      <c r="A65" s="69"/>
      <c r="B65" s="69"/>
      <c r="C65" s="69"/>
      <c r="D65" s="71"/>
      <c r="E65" s="72" t="s">
        <v>143</v>
      </c>
      <c r="F65" s="73"/>
      <c r="G65" s="73"/>
      <c r="H65" s="92">
        <v>487.03</v>
      </c>
      <c r="I65" s="2"/>
    </row>
    <row r="66" spans="1:9" ht="15.75" thickBot="1">
      <c r="A66" s="82"/>
      <c r="B66" s="83"/>
      <c r="C66" s="84"/>
      <c r="D66" s="85"/>
      <c r="E66" s="86"/>
      <c r="F66" s="87"/>
      <c r="G66" s="87"/>
      <c r="H66" s="88"/>
      <c r="I66" s="89">
        <f>SUM(H53:H65)</f>
        <v>49469.990000000005</v>
      </c>
    </row>
    <row r="67" spans="1:9">
      <c r="A67" s="69" t="s">
        <v>61</v>
      </c>
      <c r="B67" s="70" t="s">
        <v>144</v>
      </c>
      <c r="C67" s="69"/>
      <c r="D67" s="71"/>
      <c r="E67" s="72" t="s">
        <v>44</v>
      </c>
      <c r="F67" s="73">
        <v>44348</v>
      </c>
      <c r="G67" s="73">
        <v>44469</v>
      </c>
      <c r="H67" s="92">
        <v>15892.13</v>
      </c>
      <c r="I67" s="2"/>
    </row>
    <row r="68" spans="1:9" ht="15.75" thickBot="1">
      <c r="A68" s="69"/>
      <c r="B68" s="69"/>
      <c r="C68" s="69"/>
      <c r="D68" s="71"/>
      <c r="E68" s="72" t="s">
        <v>45</v>
      </c>
      <c r="F68" s="73">
        <v>44317</v>
      </c>
      <c r="G68" s="73">
        <v>44377</v>
      </c>
      <c r="H68" s="92">
        <v>16150</v>
      </c>
      <c r="I68" s="2"/>
    </row>
    <row r="69" spans="1:9" ht="15.75" thickBot="1">
      <c r="A69" s="82"/>
      <c r="B69" s="83"/>
      <c r="C69" s="84"/>
      <c r="D69" s="85"/>
      <c r="E69" s="86"/>
      <c r="F69" s="87"/>
      <c r="G69" s="87"/>
      <c r="H69" s="88"/>
      <c r="I69" s="89">
        <f>SUM(H67:H68)</f>
        <v>32042.129999999997</v>
      </c>
    </row>
    <row r="70" spans="1:9">
      <c r="A70" s="69" t="s">
        <v>61</v>
      </c>
      <c r="B70" s="70" t="s">
        <v>145</v>
      </c>
      <c r="C70" s="69"/>
      <c r="D70" s="71"/>
      <c r="E70" s="72" t="s">
        <v>139</v>
      </c>
      <c r="F70" s="73">
        <v>44309</v>
      </c>
      <c r="G70" s="73">
        <v>44309</v>
      </c>
      <c r="H70" s="92">
        <v>4840</v>
      </c>
      <c r="I70" s="2"/>
    </row>
    <row r="71" spans="1:9">
      <c r="A71" s="69"/>
      <c r="B71" s="69"/>
      <c r="C71" s="69"/>
      <c r="D71" s="71"/>
      <c r="E71" s="72" t="s">
        <v>140</v>
      </c>
      <c r="F71" s="73">
        <v>44309</v>
      </c>
      <c r="G71" s="73">
        <v>44309</v>
      </c>
      <c r="H71" s="92">
        <v>3200</v>
      </c>
      <c r="I71" s="2"/>
    </row>
    <row r="72" spans="1:9">
      <c r="A72" s="69"/>
      <c r="B72" s="69"/>
      <c r="C72" s="69"/>
      <c r="D72" s="71"/>
      <c r="E72" s="72" t="s">
        <v>146</v>
      </c>
      <c r="F72" s="73">
        <v>44304</v>
      </c>
      <c r="G72" s="73">
        <v>44309</v>
      </c>
      <c r="H72" s="92">
        <v>3000</v>
      </c>
      <c r="I72" s="2"/>
    </row>
    <row r="73" spans="1:9">
      <c r="A73" s="69"/>
      <c r="B73" s="69"/>
      <c r="C73" s="69"/>
      <c r="D73" s="71"/>
      <c r="E73" s="72" t="s">
        <v>147</v>
      </c>
      <c r="F73" s="73">
        <v>44308</v>
      </c>
      <c r="G73" s="73">
        <v>44309</v>
      </c>
      <c r="H73" s="92">
        <v>1500</v>
      </c>
      <c r="I73" s="2"/>
    </row>
    <row r="74" spans="1:9">
      <c r="A74" s="69"/>
      <c r="B74" s="69"/>
      <c r="C74" s="69"/>
      <c r="D74" s="71"/>
      <c r="E74" s="72" t="s">
        <v>148</v>
      </c>
      <c r="F74" s="73">
        <v>44308</v>
      </c>
      <c r="G74" s="73">
        <v>44309</v>
      </c>
      <c r="H74" s="92">
        <v>2499.86</v>
      </c>
      <c r="I74" s="2"/>
    </row>
    <row r="75" spans="1:9">
      <c r="A75" s="69"/>
      <c r="B75" s="69"/>
      <c r="C75" s="69"/>
      <c r="D75" s="71"/>
      <c r="E75" s="72" t="s">
        <v>51</v>
      </c>
      <c r="F75" s="73">
        <v>44305</v>
      </c>
      <c r="G75" s="73">
        <v>44309</v>
      </c>
      <c r="H75" s="92">
        <v>14600.47</v>
      </c>
      <c r="I75" s="2"/>
    </row>
    <row r="76" spans="1:9">
      <c r="A76" s="69"/>
      <c r="B76" s="69"/>
      <c r="C76" s="69"/>
      <c r="D76" s="71"/>
      <c r="E76" s="72" t="s">
        <v>24</v>
      </c>
      <c r="F76" s="73">
        <v>44305</v>
      </c>
      <c r="G76" s="73">
        <v>44309</v>
      </c>
      <c r="H76" s="92">
        <v>3999.96</v>
      </c>
      <c r="I76" s="2"/>
    </row>
    <row r="77" spans="1:9">
      <c r="A77" s="69"/>
      <c r="B77" s="69"/>
      <c r="C77" s="69"/>
      <c r="D77" s="71"/>
      <c r="E77" s="72" t="s">
        <v>25</v>
      </c>
      <c r="F77" s="73">
        <v>44305</v>
      </c>
      <c r="G77" s="73">
        <v>44309</v>
      </c>
      <c r="H77" s="92">
        <v>3498.3</v>
      </c>
      <c r="I77" s="2"/>
    </row>
    <row r="78" spans="1:9">
      <c r="A78" s="69"/>
      <c r="B78" s="69"/>
      <c r="C78" s="69"/>
      <c r="D78" s="71"/>
      <c r="E78" s="72" t="s">
        <v>26</v>
      </c>
      <c r="F78" s="73">
        <v>44307</v>
      </c>
      <c r="G78" s="73">
        <v>44309</v>
      </c>
      <c r="H78" s="92">
        <v>2000.27</v>
      </c>
      <c r="I78" s="2"/>
    </row>
    <row r="79" spans="1:9">
      <c r="A79" s="69"/>
      <c r="B79" s="69"/>
      <c r="C79" s="69"/>
      <c r="D79" s="71"/>
      <c r="E79" s="72" t="s">
        <v>30</v>
      </c>
      <c r="F79" s="73">
        <v>44307</v>
      </c>
      <c r="G79" s="73">
        <v>44309</v>
      </c>
      <c r="H79" s="92">
        <v>500</v>
      </c>
      <c r="I79" s="2"/>
    </row>
    <row r="80" spans="1:9">
      <c r="A80" s="69"/>
      <c r="B80" s="69"/>
      <c r="C80" s="69"/>
      <c r="D80" s="71"/>
      <c r="E80" s="72" t="s">
        <v>27</v>
      </c>
      <c r="F80" s="73">
        <v>44307</v>
      </c>
      <c r="G80" s="73">
        <v>44309</v>
      </c>
      <c r="H80" s="92">
        <v>500</v>
      </c>
      <c r="I80" s="2"/>
    </row>
    <row r="81" spans="1:9">
      <c r="A81" s="69"/>
      <c r="B81" s="69"/>
      <c r="C81" s="69"/>
      <c r="D81" s="71"/>
      <c r="E81" s="72" t="s">
        <v>9</v>
      </c>
      <c r="F81" s="73">
        <v>44307</v>
      </c>
      <c r="G81" s="73">
        <v>44309</v>
      </c>
      <c r="H81" s="92">
        <v>514.25</v>
      </c>
      <c r="I81" s="2"/>
    </row>
    <row r="82" spans="1:9">
      <c r="A82" s="69"/>
      <c r="B82" s="69"/>
      <c r="C82" s="69"/>
      <c r="D82" s="71"/>
      <c r="E82" s="72" t="s">
        <v>52</v>
      </c>
      <c r="F82" s="73">
        <v>44307</v>
      </c>
      <c r="G82" s="73">
        <v>44309</v>
      </c>
      <c r="H82" s="92">
        <v>1000</v>
      </c>
      <c r="I82" s="2"/>
    </row>
    <row r="83" spans="1:9">
      <c r="A83" s="69"/>
      <c r="B83" s="69"/>
      <c r="C83" s="69"/>
      <c r="D83" s="71"/>
      <c r="E83" s="72" t="s">
        <v>13</v>
      </c>
      <c r="F83" s="73">
        <v>44303</v>
      </c>
      <c r="G83" s="73">
        <v>44309</v>
      </c>
      <c r="H83" s="92">
        <v>500</v>
      </c>
      <c r="I83" s="2"/>
    </row>
    <row r="84" spans="1:9">
      <c r="A84" s="69"/>
      <c r="B84" s="69"/>
      <c r="C84" s="69"/>
      <c r="D84" s="71"/>
      <c r="E84" s="72" t="s">
        <v>149</v>
      </c>
      <c r="F84" s="73">
        <v>44306</v>
      </c>
      <c r="G84" s="73">
        <v>44312</v>
      </c>
      <c r="H84" s="92">
        <v>6677.6269999999995</v>
      </c>
      <c r="I84" s="2"/>
    </row>
    <row r="85" spans="1:9" ht="15.75" thickBot="1">
      <c r="A85" s="69"/>
      <c r="B85" s="69"/>
      <c r="C85" s="69"/>
      <c r="D85" s="71"/>
      <c r="E85" s="72" t="s">
        <v>150</v>
      </c>
      <c r="F85" s="73">
        <v>44306</v>
      </c>
      <c r="G85" s="73">
        <v>44309</v>
      </c>
      <c r="H85" s="92">
        <v>2843.5</v>
      </c>
      <c r="I85" s="2"/>
    </row>
    <row r="86" spans="1:9" ht="15.75" thickBot="1">
      <c r="A86" s="82"/>
      <c r="B86" s="83"/>
      <c r="C86" s="84"/>
      <c r="D86" s="85"/>
      <c r="E86" s="86"/>
      <c r="F86" s="87"/>
      <c r="G86" s="87"/>
      <c r="H86" s="88"/>
      <c r="I86" s="89">
        <f>SUM(H70:H85)</f>
        <v>51674.237000000001</v>
      </c>
    </row>
    <row r="87" spans="1:9" ht="25.5">
      <c r="A87" s="69" t="s">
        <v>61</v>
      </c>
      <c r="B87" s="70" t="s">
        <v>151</v>
      </c>
      <c r="C87" s="69"/>
      <c r="D87" s="71"/>
      <c r="E87" s="72" t="s">
        <v>46</v>
      </c>
      <c r="F87" s="73">
        <v>44328</v>
      </c>
      <c r="G87" s="73">
        <v>44341</v>
      </c>
      <c r="H87" s="92">
        <v>7000</v>
      </c>
      <c r="I87" s="2"/>
    </row>
    <row r="88" spans="1:9">
      <c r="A88" s="69"/>
      <c r="B88" s="69"/>
      <c r="C88" s="69"/>
      <c r="D88" s="71"/>
      <c r="E88" s="72" t="s">
        <v>47</v>
      </c>
      <c r="F88" s="73">
        <v>44328</v>
      </c>
      <c r="G88" s="73">
        <v>44341</v>
      </c>
      <c r="H88" s="92">
        <v>5000</v>
      </c>
      <c r="I88" s="2"/>
    </row>
    <row r="89" spans="1:9">
      <c r="A89" s="69"/>
      <c r="B89" s="69"/>
      <c r="C89" s="69"/>
      <c r="D89" s="71"/>
      <c r="E89" s="72" t="s">
        <v>48</v>
      </c>
      <c r="F89" s="73">
        <v>44328</v>
      </c>
      <c r="G89" s="73">
        <v>44341</v>
      </c>
      <c r="H89" s="92">
        <v>3000</v>
      </c>
      <c r="I89" s="2"/>
    </row>
    <row r="90" spans="1:9">
      <c r="A90" s="69"/>
      <c r="B90" s="69"/>
      <c r="C90" s="69"/>
      <c r="D90" s="71"/>
      <c r="E90" s="72" t="s">
        <v>49</v>
      </c>
      <c r="F90" s="73">
        <v>44328</v>
      </c>
      <c r="G90" s="73">
        <v>44341</v>
      </c>
      <c r="H90" s="92">
        <v>1500</v>
      </c>
      <c r="I90" s="2"/>
    </row>
    <row r="91" spans="1:9">
      <c r="A91" s="69"/>
      <c r="B91" s="69"/>
      <c r="C91" s="69"/>
      <c r="D91" s="71"/>
      <c r="E91" s="72" t="s">
        <v>50</v>
      </c>
      <c r="F91" s="73">
        <v>44328</v>
      </c>
      <c r="G91" s="73">
        <v>44341</v>
      </c>
      <c r="H91" s="92">
        <v>1000</v>
      </c>
      <c r="I91" s="2"/>
    </row>
    <row r="92" spans="1:9">
      <c r="A92" s="69"/>
      <c r="B92" s="69"/>
      <c r="C92" s="69"/>
      <c r="D92" s="71"/>
      <c r="E92" s="72" t="s">
        <v>51</v>
      </c>
      <c r="F92" s="73">
        <v>44327</v>
      </c>
      <c r="G92" s="73">
        <v>44341</v>
      </c>
      <c r="H92" s="92">
        <v>12995.4</v>
      </c>
      <c r="I92" s="2"/>
    </row>
    <row r="93" spans="1:9">
      <c r="A93" s="69"/>
      <c r="B93" s="69"/>
      <c r="C93" s="69"/>
      <c r="D93" s="71"/>
      <c r="E93" s="72" t="s">
        <v>24</v>
      </c>
      <c r="F93" s="73">
        <v>44327</v>
      </c>
      <c r="G93" s="73">
        <v>44341</v>
      </c>
      <c r="H93" s="92">
        <v>5999.88</v>
      </c>
      <c r="I93" s="2"/>
    </row>
    <row r="94" spans="1:9">
      <c r="A94" s="69"/>
      <c r="B94" s="69"/>
      <c r="C94" s="69"/>
      <c r="D94" s="71"/>
      <c r="E94" s="72" t="s">
        <v>25</v>
      </c>
      <c r="F94" s="73">
        <v>44327</v>
      </c>
      <c r="G94" s="73">
        <v>44341</v>
      </c>
      <c r="H94" s="92">
        <v>4440.51</v>
      </c>
      <c r="I94" s="2"/>
    </row>
    <row r="95" spans="1:9">
      <c r="A95" s="69"/>
      <c r="B95" s="69"/>
      <c r="C95" s="69"/>
      <c r="D95" s="71"/>
      <c r="E95" s="72" t="s">
        <v>152</v>
      </c>
      <c r="F95" s="73">
        <v>44327</v>
      </c>
      <c r="G95" s="73">
        <v>44341</v>
      </c>
      <c r="H95" s="92">
        <v>559.02</v>
      </c>
      <c r="I95" s="2"/>
    </row>
    <row r="96" spans="1:9">
      <c r="A96" s="69"/>
      <c r="B96" s="69"/>
      <c r="C96" s="69"/>
      <c r="D96" s="71"/>
      <c r="E96" s="72" t="s">
        <v>26</v>
      </c>
      <c r="F96" s="73">
        <v>44327</v>
      </c>
      <c r="G96" s="73">
        <v>44341</v>
      </c>
      <c r="H96" s="92">
        <v>5023.04</v>
      </c>
      <c r="I96" s="2"/>
    </row>
    <row r="97" spans="1:9">
      <c r="A97" s="69"/>
      <c r="B97" s="69"/>
      <c r="C97" s="69"/>
      <c r="D97" s="71"/>
      <c r="E97" s="72" t="s">
        <v>28</v>
      </c>
      <c r="F97" s="73">
        <v>44327</v>
      </c>
      <c r="G97" s="73">
        <v>44341</v>
      </c>
      <c r="H97" s="92">
        <v>1000</v>
      </c>
      <c r="I97" s="2"/>
    </row>
    <row r="98" spans="1:9">
      <c r="A98" s="69"/>
      <c r="B98" s="69"/>
      <c r="C98" s="69"/>
      <c r="D98" s="71"/>
      <c r="E98" s="72" t="s">
        <v>27</v>
      </c>
      <c r="F98" s="73">
        <v>44327</v>
      </c>
      <c r="G98" s="73">
        <v>44341</v>
      </c>
      <c r="H98" s="92">
        <v>1000</v>
      </c>
      <c r="I98" s="2"/>
    </row>
    <row r="99" spans="1:9">
      <c r="A99" s="69"/>
      <c r="B99" s="69"/>
      <c r="C99" s="69"/>
      <c r="D99" s="71"/>
      <c r="E99" s="72" t="s">
        <v>30</v>
      </c>
      <c r="F99" s="73">
        <v>44327</v>
      </c>
      <c r="G99" s="73">
        <v>44341</v>
      </c>
      <c r="H99" s="92">
        <v>1000</v>
      </c>
      <c r="I99" s="2"/>
    </row>
    <row r="100" spans="1:9">
      <c r="A100" s="69"/>
      <c r="B100" s="69"/>
      <c r="C100" s="69"/>
      <c r="D100" s="71"/>
      <c r="E100" s="72" t="s">
        <v>29</v>
      </c>
      <c r="F100" s="73">
        <v>44327</v>
      </c>
      <c r="G100" s="73">
        <v>44341</v>
      </c>
      <c r="H100" s="92">
        <v>1000</v>
      </c>
      <c r="I100" s="2"/>
    </row>
    <row r="101" spans="1:9">
      <c r="A101" s="69"/>
      <c r="B101" s="69"/>
      <c r="C101" s="69"/>
      <c r="D101" s="71"/>
      <c r="E101" s="72" t="s">
        <v>13</v>
      </c>
      <c r="F101" s="73">
        <v>44328</v>
      </c>
      <c r="G101" s="73">
        <v>44341</v>
      </c>
      <c r="H101" s="92">
        <v>800</v>
      </c>
      <c r="I101" s="2"/>
    </row>
    <row r="102" spans="1:9" ht="15.75" thickBot="1">
      <c r="A102" s="69"/>
      <c r="B102" s="69"/>
      <c r="C102" s="69"/>
      <c r="D102" s="71"/>
      <c r="E102" s="72" t="s">
        <v>52</v>
      </c>
      <c r="F102" s="73">
        <v>44328</v>
      </c>
      <c r="G102" s="73">
        <v>44341</v>
      </c>
      <c r="H102" s="92">
        <v>1000</v>
      </c>
      <c r="I102" s="2"/>
    </row>
    <row r="103" spans="1:9" ht="15.75" thickBot="1">
      <c r="A103" s="82"/>
      <c r="B103" s="83"/>
      <c r="C103" s="84"/>
      <c r="D103" s="85"/>
      <c r="E103" s="86"/>
      <c r="F103" s="87"/>
      <c r="G103" s="87"/>
      <c r="H103" s="88"/>
      <c r="I103" s="89">
        <f>SUM(H87:H102)</f>
        <v>52317.85</v>
      </c>
    </row>
    <row r="104" spans="1:9">
      <c r="A104" s="69" t="s">
        <v>61</v>
      </c>
      <c r="B104" s="70" t="s">
        <v>153</v>
      </c>
      <c r="C104" s="69"/>
      <c r="D104" s="71"/>
      <c r="E104" s="72" t="s">
        <v>139</v>
      </c>
      <c r="F104" s="73">
        <v>44352</v>
      </c>
      <c r="G104" s="73">
        <v>44382</v>
      </c>
      <c r="H104" s="92">
        <v>12000</v>
      </c>
      <c r="I104" s="2"/>
    </row>
    <row r="105" spans="1:9">
      <c r="A105" s="69"/>
      <c r="B105" s="69"/>
      <c r="C105" s="69"/>
      <c r="D105" s="71"/>
      <c r="E105" s="72" t="s">
        <v>140</v>
      </c>
      <c r="F105" s="73">
        <v>44352</v>
      </c>
      <c r="G105" s="73">
        <v>44382</v>
      </c>
      <c r="H105" s="92">
        <v>8000</v>
      </c>
      <c r="I105" s="2"/>
    </row>
    <row r="106" spans="1:9">
      <c r="A106" s="69"/>
      <c r="B106" s="69"/>
      <c r="C106" s="69"/>
      <c r="D106" s="71"/>
      <c r="E106" s="72" t="s">
        <v>48</v>
      </c>
      <c r="F106" s="73">
        <v>44352</v>
      </c>
      <c r="G106" s="73">
        <v>44382</v>
      </c>
      <c r="H106" s="92">
        <v>1500</v>
      </c>
      <c r="I106" s="2"/>
    </row>
    <row r="107" spans="1:9">
      <c r="A107" s="69"/>
      <c r="B107" s="69"/>
      <c r="C107" s="69"/>
      <c r="D107" s="71"/>
      <c r="E107" s="72" t="s">
        <v>49</v>
      </c>
      <c r="F107" s="73">
        <v>44352</v>
      </c>
      <c r="G107" s="73">
        <v>44382</v>
      </c>
      <c r="H107" s="92">
        <v>1500</v>
      </c>
      <c r="I107" s="2"/>
    </row>
    <row r="108" spans="1:9">
      <c r="A108" s="69"/>
      <c r="B108" s="69"/>
      <c r="C108" s="69"/>
      <c r="D108" s="71"/>
      <c r="E108" s="72" t="s">
        <v>23</v>
      </c>
      <c r="F108" s="73">
        <v>44352</v>
      </c>
      <c r="G108" s="73">
        <v>44382</v>
      </c>
      <c r="H108" s="92">
        <v>12056.73</v>
      </c>
      <c r="I108" s="2"/>
    </row>
    <row r="109" spans="1:9">
      <c r="A109" s="69"/>
      <c r="B109" s="69"/>
      <c r="C109" s="69"/>
      <c r="D109" s="71"/>
      <c r="E109" s="72" t="s">
        <v>51</v>
      </c>
      <c r="F109" s="73">
        <v>44352</v>
      </c>
      <c r="G109" s="73">
        <v>44382</v>
      </c>
      <c r="H109" s="92">
        <v>3507.94</v>
      </c>
      <c r="I109" s="2"/>
    </row>
    <row r="110" spans="1:9">
      <c r="A110" s="69"/>
      <c r="B110" s="69"/>
      <c r="C110" s="69"/>
      <c r="D110" s="71"/>
      <c r="E110" s="72" t="s">
        <v>24</v>
      </c>
      <c r="F110" s="73">
        <v>44354</v>
      </c>
      <c r="G110" s="73">
        <v>44382</v>
      </c>
      <c r="H110" s="92">
        <v>7999.94</v>
      </c>
      <c r="I110" s="2"/>
    </row>
    <row r="111" spans="1:9">
      <c r="A111" s="69"/>
      <c r="B111" s="69"/>
      <c r="C111" s="69"/>
      <c r="D111" s="71"/>
      <c r="E111" s="72" t="s">
        <v>25</v>
      </c>
      <c r="F111" s="73">
        <v>44352</v>
      </c>
      <c r="G111" s="73">
        <v>44382</v>
      </c>
      <c r="H111" s="92">
        <v>5995.91</v>
      </c>
      <c r="I111" s="2"/>
    </row>
    <row r="112" spans="1:9">
      <c r="A112" s="69"/>
      <c r="B112" s="69"/>
      <c r="C112" s="69"/>
      <c r="D112" s="71"/>
      <c r="E112" s="72" t="s">
        <v>26</v>
      </c>
      <c r="F112" s="73">
        <v>44352</v>
      </c>
      <c r="G112" s="73">
        <v>44382</v>
      </c>
      <c r="H112" s="92">
        <v>4001.13</v>
      </c>
      <c r="I112" s="2"/>
    </row>
    <row r="113" spans="1:9">
      <c r="A113" s="69"/>
      <c r="B113" s="69"/>
      <c r="C113" s="69"/>
      <c r="D113" s="71"/>
      <c r="E113" s="72" t="s">
        <v>28</v>
      </c>
      <c r="F113" s="73">
        <v>44352</v>
      </c>
      <c r="G113" s="73">
        <v>44382</v>
      </c>
      <c r="H113" s="92">
        <v>500</v>
      </c>
      <c r="I113" s="2"/>
    </row>
    <row r="114" spans="1:9">
      <c r="A114" s="69"/>
      <c r="B114" s="69"/>
      <c r="C114" s="69"/>
      <c r="D114" s="71"/>
      <c r="E114" s="72" t="s">
        <v>27</v>
      </c>
      <c r="F114" s="73">
        <v>44352</v>
      </c>
      <c r="G114" s="73">
        <v>44382</v>
      </c>
      <c r="H114" s="92">
        <v>1000</v>
      </c>
      <c r="I114" s="2"/>
    </row>
    <row r="115" spans="1:9">
      <c r="A115" s="69"/>
      <c r="B115" s="69"/>
      <c r="C115" s="69"/>
      <c r="D115" s="71"/>
      <c r="E115" s="72" t="s">
        <v>30</v>
      </c>
      <c r="F115" s="73">
        <v>44352</v>
      </c>
      <c r="G115" s="73">
        <v>44382</v>
      </c>
      <c r="H115" s="92">
        <v>1500</v>
      </c>
      <c r="I115" s="2"/>
    </row>
    <row r="116" spans="1:9" ht="15.75" thickBot="1">
      <c r="A116" s="69"/>
      <c r="B116" s="69"/>
      <c r="C116" s="69"/>
      <c r="D116" s="71"/>
      <c r="E116" s="72" t="s">
        <v>52</v>
      </c>
      <c r="F116" s="73">
        <v>44352</v>
      </c>
      <c r="G116" s="73">
        <v>44382</v>
      </c>
      <c r="H116" s="92">
        <v>2000</v>
      </c>
      <c r="I116" s="2"/>
    </row>
    <row r="117" spans="1:9" ht="15.75" thickBot="1">
      <c r="A117" s="82"/>
      <c r="B117" s="83"/>
      <c r="C117" s="84"/>
      <c r="D117" s="85"/>
      <c r="E117" s="86"/>
      <c r="F117" s="87"/>
      <c r="G117" s="87"/>
      <c r="H117" s="88"/>
      <c r="I117" s="89">
        <f>SUM(H104:H116)</f>
        <v>61561.65</v>
      </c>
    </row>
    <row r="118" spans="1:9">
      <c r="H118" s="2"/>
      <c r="I118" s="2"/>
    </row>
    <row r="119" spans="1:9" ht="15.75" thickBot="1">
      <c r="H119" s="2"/>
      <c r="I119" s="2"/>
    </row>
    <row r="120" spans="1:9" ht="15.75" thickBot="1">
      <c r="G120" s="93" t="s">
        <v>154</v>
      </c>
      <c r="H120" s="94"/>
      <c r="I120" s="95">
        <f>SUM(I3:I117)</f>
        <v>378229.24700000003</v>
      </c>
    </row>
    <row r="121" spans="1:9">
      <c r="H121" s="2"/>
      <c r="I121" s="2"/>
    </row>
    <row r="122" spans="1:9">
      <c r="H122" s="2"/>
      <c r="I122" s="2"/>
    </row>
    <row r="123" spans="1:9">
      <c r="H123" s="2"/>
      <c r="I123" s="2"/>
    </row>
    <row r="124" spans="1:9">
      <c r="H124" s="2"/>
      <c r="I124" s="2"/>
    </row>
    <row r="125" spans="1:9">
      <c r="H125" s="2"/>
      <c r="I125" s="2"/>
    </row>
    <row r="126" spans="1:9">
      <c r="H126" s="2"/>
      <c r="I126" s="2"/>
    </row>
    <row r="127" spans="1:9">
      <c r="H127" s="2"/>
      <c r="I127" s="2"/>
    </row>
    <row r="128" spans="1:9">
      <c r="H128" s="2"/>
      <c r="I128" s="2"/>
    </row>
    <row r="129" spans="8:9">
      <c r="H129" s="2"/>
      <c r="I129" s="2"/>
    </row>
    <row r="130" spans="8:9">
      <c r="H130" s="2"/>
      <c r="I130" s="2"/>
    </row>
    <row r="131" spans="8:9">
      <c r="H131" s="2"/>
      <c r="I131" s="2"/>
    </row>
    <row r="132" spans="8:9">
      <c r="H132" s="2"/>
      <c r="I132" s="2"/>
    </row>
    <row r="133" spans="8:9">
      <c r="H133" s="2"/>
      <c r="I133" s="2"/>
    </row>
    <row r="134" spans="8:9">
      <c r="H134" s="2"/>
      <c r="I134" s="2"/>
    </row>
    <row r="135" spans="8:9">
      <c r="H135" s="2"/>
      <c r="I135" s="2"/>
    </row>
    <row r="136" spans="8:9">
      <c r="H136" s="2"/>
      <c r="I136" s="2"/>
    </row>
    <row r="137" spans="8:9">
      <c r="H137" s="2"/>
      <c r="I137" s="2"/>
    </row>
    <row r="138" spans="8:9">
      <c r="H138" s="2"/>
      <c r="I138" s="2"/>
    </row>
    <row r="139" spans="8:9">
      <c r="H139" s="2"/>
      <c r="I139" s="2"/>
    </row>
    <row r="140" spans="8:9">
      <c r="H140" s="2"/>
      <c r="I140" s="2"/>
    </row>
    <row r="141" spans="8:9">
      <c r="H141" s="2"/>
      <c r="I141" s="2"/>
    </row>
    <row r="142" spans="8:9">
      <c r="H142" s="2"/>
      <c r="I142" s="2"/>
    </row>
    <row r="143" spans="8:9">
      <c r="H143" s="2"/>
      <c r="I143" s="2"/>
    </row>
    <row r="144" spans="8:9">
      <c r="H144" s="2"/>
      <c r="I144" s="2"/>
    </row>
    <row r="145" spans="8:9">
      <c r="H145" s="2"/>
      <c r="I145" s="2"/>
    </row>
    <row r="146" spans="8:9">
      <c r="H146" s="2"/>
      <c r="I146" s="2"/>
    </row>
    <row r="147" spans="8:9">
      <c r="H147" s="2"/>
      <c r="I147" s="2"/>
    </row>
    <row r="148" spans="8:9">
      <c r="H148" s="2"/>
      <c r="I148" s="2"/>
    </row>
    <row r="149" spans="8:9">
      <c r="H149" s="2"/>
      <c r="I149" s="2"/>
    </row>
    <row r="150" spans="8:9">
      <c r="H150" s="2"/>
      <c r="I150" s="2"/>
    </row>
    <row r="151" spans="8:9">
      <c r="H151" s="2"/>
      <c r="I151" s="2"/>
    </row>
    <row r="152" spans="8:9">
      <c r="H152" s="2"/>
      <c r="I152" s="2"/>
    </row>
    <row r="153" spans="8:9">
      <c r="H153" s="2"/>
      <c r="I153" s="2"/>
    </row>
    <row r="154" spans="8:9">
      <c r="H154" s="2"/>
      <c r="I154" s="2"/>
    </row>
    <row r="155" spans="8:9">
      <c r="H155" s="2"/>
      <c r="I155" s="2"/>
    </row>
    <row r="156" spans="8:9">
      <c r="H156" s="2"/>
      <c r="I156" s="2"/>
    </row>
    <row r="157" spans="8:9">
      <c r="H157" s="2"/>
      <c r="I157" s="2"/>
    </row>
    <row r="158" spans="8:9">
      <c r="H158" s="2"/>
      <c r="I158" s="2"/>
    </row>
    <row r="159" spans="8:9">
      <c r="H159" s="2"/>
      <c r="I159" s="2"/>
    </row>
    <row r="160" spans="8:9">
      <c r="H160" s="2"/>
      <c r="I160" s="2"/>
    </row>
    <row r="161" spans="8:9">
      <c r="H161" s="2"/>
      <c r="I161" s="2"/>
    </row>
    <row r="162" spans="8:9">
      <c r="H162" s="2"/>
      <c r="I162" s="2"/>
    </row>
    <row r="163" spans="8:9">
      <c r="H163" s="2"/>
      <c r="I163" s="2"/>
    </row>
    <row r="164" spans="8:9">
      <c r="H164" s="2"/>
      <c r="I164" s="2"/>
    </row>
    <row r="165" spans="8:9">
      <c r="H165" s="2"/>
      <c r="I165" s="2"/>
    </row>
    <row r="166" spans="8:9">
      <c r="H166" s="2"/>
      <c r="I166" s="2"/>
    </row>
    <row r="167" spans="8:9">
      <c r="H167" s="2"/>
      <c r="I167" s="2"/>
    </row>
    <row r="168" spans="8:9">
      <c r="H168" s="2"/>
      <c r="I168" s="2"/>
    </row>
    <row r="169" spans="8:9">
      <c r="H169" s="2"/>
      <c r="I169" s="2"/>
    </row>
    <row r="170" spans="8:9">
      <c r="H170" s="2"/>
      <c r="I170" s="2"/>
    </row>
    <row r="171" spans="8:9">
      <c r="H171" s="2"/>
      <c r="I171" s="2"/>
    </row>
    <row r="172" spans="8:9">
      <c r="H172" s="2"/>
      <c r="I172" s="2"/>
    </row>
    <row r="173" spans="8:9">
      <c r="H173" s="2"/>
      <c r="I173" s="2"/>
    </row>
    <row r="174" spans="8:9">
      <c r="H174" s="2"/>
      <c r="I174" s="2"/>
    </row>
    <row r="175" spans="8:9">
      <c r="H175" s="2"/>
      <c r="I175" s="2"/>
    </row>
    <row r="176" spans="8:9">
      <c r="H176" s="2"/>
      <c r="I176" s="2"/>
    </row>
    <row r="177" spans="8:9">
      <c r="H177" s="2"/>
      <c r="I177" s="2"/>
    </row>
    <row r="178" spans="8:9">
      <c r="H178" s="2"/>
      <c r="I178" s="2"/>
    </row>
    <row r="179" spans="8:9">
      <c r="H179" s="2"/>
      <c r="I179" s="2"/>
    </row>
    <row r="180" spans="8:9">
      <c r="H180" s="2"/>
      <c r="I180" s="2"/>
    </row>
    <row r="181" spans="8:9">
      <c r="H181" s="2"/>
      <c r="I181" s="2"/>
    </row>
    <row r="182" spans="8:9">
      <c r="H182" s="2"/>
      <c r="I182" s="2"/>
    </row>
    <row r="183" spans="8:9">
      <c r="H183" s="2"/>
      <c r="I183" s="2"/>
    </row>
    <row r="184" spans="8:9">
      <c r="H184" s="2"/>
      <c r="I184" s="2"/>
    </row>
    <row r="185" spans="8:9">
      <c r="H185" s="2"/>
      <c r="I185" s="2"/>
    </row>
    <row r="186" spans="8:9">
      <c r="H186" s="2"/>
      <c r="I186" s="2"/>
    </row>
    <row r="187" spans="8:9">
      <c r="H187" s="2"/>
      <c r="I187" s="2"/>
    </row>
    <row r="188" spans="8:9">
      <c r="H188" s="2"/>
      <c r="I188" s="2"/>
    </row>
    <row r="189" spans="8:9">
      <c r="H189" s="2"/>
      <c r="I189" s="2"/>
    </row>
    <row r="190" spans="8:9">
      <c r="H190" s="2"/>
      <c r="I190" s="2"/>
    </row>
    <row r="191" spans="8:9">
      <c r="H191" s="2"/>
      <c r="I191" s="2"/>
    </row>
    <row r="192" spans="8:9">
      <c r="H192" s="2"/>
      <c r="I192" s="2"/>
    </row>
    <row r="193" spans="8:9">
      <c r="H193" s="2"/>
      <c r="I193" s="2"/>
    </row>
    <row r="194" spans="8:9">
      <c r="H194" s="2"/>
      <c r="I194" s="2"/>
    </row>
    <row r="195" spans="8:9">
      <c r="H195" s="2"/>
      <c r="I195" s="2"/>
    </row>
    <row r="196" spans="8:9">
      <c r="H196" s="2"/>
      <c r="I196" s="2"/>
    </row>
    <row r="197" spans="8:9">
      <c r="H197" s="2"/>
      <c r="I197" s="2"/>
    </row>
    <row r="198" spans="8:9">
      <c r="H198" s="2"/>
      <c r="I198" s="2"/>
    </row>
    <row r="199" spans="8:9">
      <c r="H199" s="2"/>
      <c r="I199" s="2"/>
    </row>
    <row r="200" spans="8:9">
      <c r="H200" s="2"/>
      <c r="I200" s="2"/>
    </row>
    <row r="201" spans="8:9">
      <c r="H201" s="2"/>
      <c r="I201" s="2"/>
    </row>
    <row r="202" spans="8:9">
      <c r="H202" s="2"/>
      <c r="I202" s="2"/>
    </row>
    <row r="203" spans="8:9">
      <c r="H203" s="2"/>
      <c r="I203" s="2"/>
    </row>
    <row r="204" spans="8:9">
      <c r="H204" s="2"/>
      <c r="I204" s="2"/>
    </row>
    <row r="205" spans="8:9">
      <c r="H205" s="2"/>
      <c r="I205" s="2"/>
    </row>
    <row r="206" spans="8:9">
      <c r="H206" s="2"/>
      <c r="I206" s="2"/>
    </row>
    <row r="207" spans="8:9">
      <c r="H207" s="2"/>
      <c r="I207" s="2"/>
    </row>
    <row r="208" spans="8:9">
      <c r="H208" s="2"/>
      <c r="I208" s="2"/>
    </row>
    <row r="209" spans="8:9">
      <c r="H209" s="2"/>
      <c r="I209" s="2"/>
    </row>
    <row r="210" spans="8:9">
      <c r="H210" s="2"/>
      <c r="I210" s="2"/>
    </row>
    <row r="211" spans="8:9">
      <c r="H211" s="2"/>
      <c r="I211" s="2"/>
    </row>
    <row r="212" spans="8:9">
      <c r="H212" s="2"/>
      <c r="I212" s="2"/>
    </row>
    <row r="213" spans="8:9">
      <c r="H213" s="2"/>
      <c r="I213" s="2"/>
    </row>
    <row r="214" spans="8:9">
      <c r="H214" s="2"/>
      <c r="I214" s="2"/>
    </row>
    <row r="215" spans="8:9">
      <c r="H215" s="2"/>
      <c r="I215" s="2"/>
    </row>
    <row r="216" spans="8:9">
      <c r="H216" s="2"/>
      <c r="I216" s="2"/>
    </row>
    <row r="217" spans="8:9">
      <c r="H217" s="2"/>
      <c r="I217" s="2"/>
    </row>
    <row r="218" spans="8:9">
      <c r="H218" s="2"/>
      <c r="I218" s="2"/>
    </row>
    <row r="219" spans="8:9">
      <c r="H219" s="2"/>
      <c r="I219" s="2"/>
    </row>
    <row r="220" spans="8:9">
      <c r="H220" s="2"/>
      <c r="I220" s="2"/>
    </row>
    <row r="221" spans="8:9">
      <c r="H221" s="2"/>
      <c r="I221" s="2"/>
    </row>
    <row r="222" spans="8:9">
      <c r="H222" s="2"/>
      <c r="I222" s="2"/>
    </row>
    <row r="223" spans="8:9">
      <c r="H223" s="2"/>
      <c r="I223" s="2"/>
    </row>
    <row r="224" spans="8:9">
      <c r="H224" s="2"/>
      <c r="I224" s="2"/>
    </row>
    <row r="225" spans="8:9">
      <c r="H225" s="2"/>
      <c r="I225" s="2"/>
    </row>
    <row r="226" spans="8:9">
      <c r="H226" s="2"/>
      <c r="I226" s="2"/>
    </row>
    <row r="227" spans="8:9">
      <c r="H227" s="2"/>
      <c r="I227" s="2"/>
    </row>
    <row r="228" spans="8:9">
      <c r="H228" s="2"/>
      <c r="I228" s="2"/>
    </row>
    <row r="229" spans="8:9">
      <c r="H229" s="2"/>
      <c r="I229" s="2"/>
    </row>
    <row r="230" spans="8:9">
      <c r="H230" s="2"/>
      <c r="I230" s="2"/>
    </row>
    <row r="231" spans="8:9">
      <c r="H231" s="2"/>
      <c r="I231" s="2"/>
    </row>
    <row r="232" spans="8:9">
      <c r="H232" s="2"/>
      <c r="I232" s="2"/>
    </row>
    <row r="233" spans="8:9">
      <c r="H233" s="2"/>
      <c r="I233" s="2"/>
    </row>
    <row r="234" spans="8:9">
      <c r="H234" s="2"/>
      <c r="I234" s="2"/>
    </row>
    <row r="235" spans="8:9">
      <c r="H235" s="2"/>
      <c r="I235" s="2"/>
    </row>
    <row r="236" spans="8:9">
      <c r="H236" s="2"/>
      <c r="I236" s="2"/>
    </row>
    <row r="237" spans="8:9">
      <c r="H237" s="2"/>
      <c r="I237" s="2"/>
    </row>
    <row r="238" spans="8:9">
      <c r="H238" s="2"/>
      <c r="I238" s="2"/>
    </row>
    <row r="239" spans="8:9">
      <c r="H239" s="2"/>
      <c r="I239" s="2"/>
    </row>
    <row r="240" spans="8:9">
      <c r="H240" s="2"/>
      <c r="I240" s="2"/>
    </row>
    <row r="241" spans="8:9">
      <c r="H241" s="2"/>
      <c r="I241" s="2"/>
    </row>
    <row r="242" spans="8:9">
      <c r="H242" s="2"/>
      <c r="I242" s="2"/>
    </row>
    <row r="243" spans="8:9">
      <c r="H243" s="2"/>
      <c r="I243" s="2"/>
    </row>
    <row r="244" spans="8:9">
      <c r="H244" s="2"/>
      <c r="I244" s="2"/>
    </row>
    <row r="245" spans="8:9">
      <c r="H245" s="2"/>
      <c r="I245" s="2"/>
    </row>
    <row r="246" spans="8:9">
      <c r="H246" s="2"/>
      <c r="I246" s="2"/>
    </row>
    <row r="247" spans="8:9">
      <c r="H247" s="2"/>
      <c r="I247" s="2"/>
    </row>
    <row r="248" spans="8:9">
      <c r="H248" s="2"/>
      <c r="I248" s="2"/>
    </row>
    <row r="249" spans="8:9">
      <c r="H249" s="2"/>
      <c r="I249" s="2"/>
    </row>
    <row r="250" spans="8:9">
      <c r="H250" s="2"/>
      <c r="I250" s="2"/>
    </row>
    <row r="251" spans="8:9">
      <c r="H251" s="2"/>
      <c r="I251" s="2"/>
    </row>
    <row r="252" spans="8:9">
      <c r="H252" s="2"/>
      <c r="I252" s="2"/>
    </row>
    <row r="253" spans="8:9">
      <c r="H253" s="2"/>
      <c r="I253" s="2"/>
    </row>
    <row r="254" spans="8:9">
      <c r="H254" s="2"/>
      <c r="I254" s="2"/>
    </row>
    <row r="255" spans="8:9">
      <c r="H255" s="2"/>
      <c r="I255" s="2"/>
    </row>
    <row r="256" spans="8:9">
      <c r="H256" s="2"/>
      <c r="I256" s="2"/>
    </row>
    <row r="257" spans="8:9">
      <c r="H257" s="2"/>
      <c r="I257" s="2"/>
    </row>
    <row r="258" spans="8:9">
      <c r="H258" s="2"/>
      <c r="I258" s="2"/>
    </row>
    <row r="259" spans="8:9">
      <c r="H259" s="2"/>
      <c r="I259" s="2"/>
    </row>
    <row r="260" spans="8:9">
      <c r="H260" s="2"/>
      <c r="I260" s="2"/>
    </row>
    <row r="261" spans="8:9">
      <c r="H261" s="2"/>
      <c r="I261" s="2"/>
    </row>
    <row r="262" spans="8:9">
      <c r="H262" s="2"/>
      <c r="I262" s="2"/>
    </row>
    <row r="263" spans="8:9">
      <c r="H263" s="2"/>
      <c r="I263" s="2"/>
    </row>
    <row r="264" spans="8:9">
      <c r="H264" s="2"/>
      <c r="I264" s="2"/>
    </row>
    <row r="265" spans="8:9">
      <c r="H265" s="2"/>
      <c r="I265" s="2"/>
    </row>
    <row r="266" spans="8:9">
      <c r="H266" s="2"/>
      <c r="I266" s="2"/>
    </row>
    <row r="267" spans="8:9">
      <c r="H267" s="2"/>
      <c r="I267" s="2"/>
    </row>
    <row r="268" spans="8:9">
      <c r="H268" s="2"/>
      <c r="I268" s="2"/>
    </row>
    <row r="269" spans="8:9">
      <c r="H269" s="2"/>
      <c r="I269" s="2"/>
    </row>
    <row r="270" spans="8:9">
      <c r="H270" s="2"/>
      <c r="I270" s="2"/>
    </row>
    <row r="271" spans="8:9">
      <c r="H271" s="2"/>
      <c r="I271" s="2"/>
    </row>
    <row r="272" spans="8:9">
      <c r="H272" s="2"/>
      <c r="I272" s="2"/>
    </row>
    <row r="273" spans="8:9">
      <c r="H273" s="2"/>
      <c r="I273" s="2"/>
    </row>
    <row r="274" spans="8:9">
      <c r="H274" s="2"/>
      <c r="I274" s="2"/>
    </row>
    <row r="275" spans="8:9">
      <c r="H275" s="2"/>
      <c r="I275" s="2"/>
    </row>
    <row r="276" spans="8:9">
      <c r="H276" s="2"/>
      <c r="I276" s="2"/>
    </row>
    <row r="277" spans="8:9">
      <c r="H277" s="2"/>
      <c r="I277" s="2"/>
    </row>
    <row r="278" spans="8:9">
      <c r="H278" s="2"/>
      <c r="I278" s="2"/>
    </row>
    <row r="279" spans="8:9">
      <c r="H279" s="2"/>
      <c r="I279" s="2"/>
    </row>
    <row r="280" spans="8:9">
      <c r="H280" s="2"/>
      <c r="I280" s="2"/>
    </row>
    <row r="281" spans="8:9">
      <c r="H281" s="2"/>
      <c r="I281" s="2"/>
    </row>
    <row r="282" spans="8:9">
      <c r="H282" s="2"/>
      <c r="I282" s="2"/>
    </row>
    <row r="283" spans="8:9">
      <c r="H283" s="2"/>
      <c r="I283" s="2"/>
    </row>
    <row r="284" spans="8:9">
      <c r="H284" s="2"/>
      <c r="I284" s="2"/>
    </row>
    <row r="285" spans="8:9">
      <c r="H285" s="2"/>
      <c r="I285" s="2"/>
    </row>
    <row r="286" spans="8:9">
      <c r="H286" s="2"/>
      <c r="I286" s="2"/>
    </row>
    <row r="287" spans="8:9">
      <c r="H287" s="2"/>
      <c r="I287" s="2"/>
    </row>
  </sheetData>
  <mergeCells count="1">
    <mergeCell ref="G120:H120"/>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131"/>
  <sheetViews>
    <sheetView workbookViewId="0">
      <selection sqref="A1:H1"/>
    </sheetView>
  </sheetViews>
  <sheetFormatPr baseColWidth="10" defaultRowHeight="15"/>
  <cols>
    <col min="1" max="1" width="26" bestFit="1" customWidth="1"/>
    <col min="2" max="2" width="40" customWidth="1"/>
    <col min="3" max="3" width="32" customWidth="1"/>
    <col min="4" max="4" width="36.7109375" customWidth="1"/>
    <col min="5" max="5" width="12.85546875" bestFit="1" customWidth="1"/>
    <col min="7" max="7" width="14.5703125" bestFit="1" customWidth="1"/>
    <col min="8" max="8" width="11.28515625" bestFit="1" customWidth="1"/>
  </cols>
  <sheetData>
    <row r="1" spans="1:8" ht="15.75">
      <c r="A1" s="96" t="s">
        <v>155</v>
      </c>
      <c r="B1" s="96"/>
      <c r="C1" s="96"/>
      <c r="D1" s="96"/>
      <c r="E1" s="96"/>
      <c r="F1" s="96"/>
      <c r="G1" s="96"/>
      <c r="H1" s="96"/>
    </row>
    <row r="2" spans="1:8">
      <c r="A2" s="97" t="s">
        <v>57</v>
      </c>
      <c r="B2" s="97" t="s">
        <v>56</v>
      </c>
      <c r="C2" s="97" t="s">
        <v>1</v>
      </c>
      <c r="D2" s="97" t="s">
        <v>2</v>
      </c>
      <c r="E2" s="97" t="s">
        <v>3</v>
      </c>
      <c r="F2" s="97" t="s">
        <v>4</v>
      </c>
      <c r="G2" s="98" t="s">
        <v>6</v>
      </c>
      <c r="H2" s="98" t="s">
        <v>156</v>
      </c>
    </row>
    <row r="3" spans="1:8" ht="25.5">
      <c r="A3" s="99" t="s">
        <v>157</v>
      </c>
      <c r="B3" s="100" t="s">
        <v>158</v>
      </c>
      <c r="C3" s="100" t="s">
        <v>159</v>
      </c>
      <c r="D3" s="101" t="s">
        <v>160</v>
      </c>
      <c r="E3" s="102">
        <v>44378</v>
      </c>
      <c r="F3" s="103">
        <v>44378</v>
      </c>
      <c r="G3" s="104">
        <v>361.08</v>
      </c>
      <c r="H3" s="104">
        <f>G3</f>
        <v>361.08</v>
      </c>
    </row>
    <row r="4" spans="1:8" ht="25.5">
      <c r="A4" s="99" t="s">
        <v>157</v>
      </c>
      <c r="B4" s="100" t="s">
        <v>161</v>
      </c>
      <c r="C4" s="100" t="s">
        <v>162</v>
      </c>
      <c r="D4" s="101" t="s">
        <v>160</v>
      </c>
      <c r="E4" s="102">
        <v>44378</v>
      </c>
      <c r="F4" s="103">
        <v>44378</v>
      </c>
      <c r="G4" s="104">
        <v>667</v>
      </c>
      <c r="H4" s="104">
        <f>G4</f>
        <v>667</v>
      </c>
    </row>
    <row r="5" spans="1:8" ht="25.5">
      <c r="A5" s="99" t="s">
        <v>157</v>
      </c>
      <c r="B5" s="100" t="s">
        <v>163</v>
      </c>
      <c r="C5" s="100" t="s">
        <v>164</v>
      </c>
      <c r="D5" s="101" t="s">
        <v>165</v>
      </c>
      <c r="E5" s="102">
        <v>44378</v>
      </c>
      <c r="F5" s="103">
        <v>44531</v>
      </c>
      <c r="G5" s="104">
        <v>791.46</v>
      </c>
      <c r="H5" s="104">
        <f>G5</f>
        <v>791.46</v>
      </c>
    </row>
    <row r="6" spans="1:8" ht="25.5">
      <c r="A6" s="99" t="s">
        <v>157</v>
      </c>
      <c r="B6" s="100" t="s">
        <v>166</v>
      </c>
      <c r="C6" s="100" t="s">
        <v>167</v>
      </c>
      <c r="D6" s="105" t="s">
        <v>168</v>
      </c>
      <c r="E6" s="102">
        <v>44378</v>
      </c>
      <c r="F6" s="103">
        <v>44378</v>
      </c>
      <c r="G6" s="104">
        <v>166.33</v>
      </c>
      <c r="H6" s="104">
        <f>G6</f>
        <v>166.33</v>
      </c>
    </row>
    <row r="7" spans="1:8" ht="39" thickBot="1">
      <c r="A7" s="99" t="s">
        <v>157</v>
      </c>
      <c r="B7" s="100" t="s">
        <v>166</v>
      </c>
      <c r="C7" s="100" t="s">
        <v>169</v>
      </c>
      <c r="D7" s="101" t="s">
        <v>170</v>
      </c>
      <c r="E7" s="102">
        <v>44378</v>
      </c>
      <c r="F7" s="103">
        <v>44378</v>
      </c>
      <c r="G7" s="104">
        <v>1400</v>
      </c>
      <c r="H7" s="104">
        <f>G7</f>
        <v>1400</v>
      </c>
    </row>
    <row r="8" spans="1:8" ht="15.75" thickBot="1">
      <c r="A8" s="106"/>
      <c r="B8" s="107"/>
      <c r="C8" s="108"/>
      <c r="D8" s="109"/>
      <c r="E8" s="110"/>
      <c r="F8" s="110"/>
      <c r="G8" s="111"/>
      <c r="H8" s="112">
        <f>SUM(H3:H7)</f>
        <v>3385.87</v>
      </c>
    </row>
    <row r="9" spans="1:8" ht="25.5">
      <c r="A9" s="99" t="s">
        <v>171</v>
      </c>
      <c r="B9" s="100" t="s">
        <v>172</v>
      </c>
      <c r="C9" s="100" t="s">
        <v>173</v>
      </c>
      <c r="D9" s="101" t="s">
        <v>174</v>
      </c>
      <c r="E9" s="113">
        <v>44348</v>
      </c>
      <c r="F9" s="114">
        <v>44561</v>
      </c>
      <c r="G9" s="104">
        <v>15246</v>
      </c>
      <c r="H9" s="104">
        <v>15246</v>
      </c>
    </row>
    <row r="10" spans="1:8" ht="25.5">
      <c r="A10" s="99" t="s">
        <v>171</v>
      </c>
      <c r="B10" s="100" t="s">
        <v>172</v>
      </c>
      <c r="C10" s="100" t="s">
        <v>175</v>
      </c>
      <c r="D10" s="101" t="s">
        <v>176</v>
      </c>
      <c r="E10" s="113">
        <v>44348</v>
      </c>
      <c r="F10" s="114">
        <v>44561</v>
      </c>
      <c r="G10" s="104">
        <v>9680</v>
      </c>
      <c r="H10" s="104">
        <v>9680</v>
      </c>
    </row>
    <row r="11" spans="1:8" ht="25.5">
      <c r="A11" s="99" t="s">
        <v>171</v>
      </c>
      <c r="B11" s="100" t="s">
        <v>172</v>
      </c>
      <c r="C11" s="100" t="s">
        <v>177</v>
      </c>
      <c r="D11" s="101" t="s">
        <v>174</v>
      </c>
      <c r="E11" s="113">
        <v>44348</v>
      </c>
      <c r="F11" s="114">
        <v>44561</v>
      </c>
      <c r="G11" s="104">
        <v>9692.1</v>
      </c>
      <c r="H11" s="104">
        <v>9692.1</v>
      </c>
    </row>
    <row r="12" spans="1:8" ht="25.5">
      <c r="A12" s="99" t="s">
        <v>171</v>
      </c>
      <c r="B12" s="100" t="s">
        <v>172</v>
      </c>
      <c r="C12" s="100" t="s">
        <v>178</v>
      </c>
      <c r="D12" s="101" t="s">
        <v>176</v>
      </c>
      <c r="E12" s="113">
        <v>44348</v>
      </c>
      <c r="F12" s="114">
        <v>44439</v>
      </c>
      <c r="G12" s="104">
        <v>1452</v>
      </c>
      <c r="H12" s="104">
        <v>3388</v>
      </c>
    </row>
    <row r="13" spans="1:8" ht="25.5">
      <c r="A13" s="99" t="s">
        <v>171</v>
      </c>
      <c r="B13" s="100" t="s">
        <v>172</v>
      </c>
      <c r="C13" s="100" t="s">
        <v>179</v>
      </c>
      <c r="D13" s="101" t="s">
        <v>174</v>
      </c>
      <c r="E13" s="113">
        <v>44435</v>
      </c>
      <c r="F13" s="114">
        <v>44561</v>
      </c>
      <c r="G13" s="104">
        <v>42350</v>
      </c>
      <c r="H13" s="104">
        <v>42350</v>
      </c>
    </row>
    <row r="14" spans="1:8" ht="63.75">
      <c r="A14" s="99" t="s">
        <v>180</v>
      </c>
      <c r="B14" s="100" t="s">
        <v>181</v>
      </c>
      <c r="C14" s="100" t="s">
        <v>182</v>
      </c>
      <c r="D14" s="101" t="s">
        <v>183</v>
      </c>
      <c r="E14" s="113">
        <v>44462</v>
      </c>
      <c r="F14" s="114">
        <v>44463</v>
      </c>
      <c r="G14" s="104">
        <v>2783</v>
      </c>
      <c r="H14" s="104">
        <v>2783</v>
      </c>
    </row>
    <row r="15" spans="1:8" ht="25.5">
      <c r="A15" s="99" t="s">
        <v>184</v>
      </c>
      <c r="B15" s="100" t="s">
        <v>185</v>
      </c>
      <c r="C15" s="100" t="s">
        <v>186</v>
      </c>
      <c r="D15" s="101" t="s">
        <v>187</v>
      </c>
      <c r="E15" s="115">
        <v>44197</v>
      </c>
      <c r="F15" s="116">
        <v>44255</v>
      </c>
      <c r="G15" s="104">
        <v>1000</v>
      </c>
      <c r="H15" s="104">
        <v>1000</v>
      </c>
    </row>
    <row r="16" spans="1:8" ht="26.25" thickBot="1">
      <c r="A16" s="99" t="s">
        <v>188</v>
      </c>
      <c r="B16" s="100" t="s">
        <v>189</v>
      </c>
      <c r="C16" s="100" t="s">
        <v>190</v>
      </c>
      <c r="D16" s="101" t="s">
        <v>191</v>
      </c>
      <c r="E16" s="115">
        <v>44400</v>
      </c>
      <c r="F16" s="116">
        <v>44400</v>
      </c>
      <c r="G16" s="104">
        <v>5800</v>
      </c>
      <c r="H16" s="104">
        <v>5800</v>
      </c>
    </row>
    <row r="17" spans="1:8" ht="15.75" thickBot="1">
      <c r="A17" s="106"/>
      <c r="B17" s="107"/>
      <c r="C17" s="108"/>
      <c r="D17" s="109"/>
      <c r="E17" s="110"/>
      <c r="F17" s="110"/>
      <c r="G17" s="111"/>
      <c r="H17" s="112">
        <f>SUM(H9:H16)</f>
        <v>89939.1</v>
      </c>
    </row>
    <row r="18" spans="1:8">
      <c r="A18" s="117" t="s">
        <v>192</v>
      </c>
      <c r="B18" s="118"/>
      <c r="C18" s="100" t="s">
        <v>139</v>
      </c>
      <c r="D18" s="119"/>
      <c r="E18" s="120">
        <v>44464</v>
      </c>
      <c r="F18" s="121">
        <v>44553</v>
      </c>
      <c r="G18" s="122"/>
      <c r="H18" s="104">
        <f>14920*1.21</f>
        <v>18053.2</v>
      </c>
    </row>
    <row r="19" spans="1:8" ht="25.5">
      <c r="A19" s="123"/>
      <c r="B19" s="124"/>
      <c r="C19" s="100" t="s">
        <v>140</v>
      </c>
      <c r="D19" s="125"/>
      <c r="E19" s="120">
        <v>44464</v>
      </c>
      <c r="F19" s="121">
        <v>44553</v>
      </c>
      <c r="G19" s="126"/>
      <c r="H19" s="104">
        <v>17670</v>
      </c>
    </row>
    <row r="20" spans="1:8" ht="25.5">
      <c r="A20" s="123"/>
      <c r="B20" s="124"/>
      <c r="C20" s="100" t="s">
        <v>193</v>
      </c>
      <c r="D20" s="125"/>
      <c r="E20" s="120">
        <v>44464</v>
      </c>
      <c r="F20" s="121">
        <v>44553</v>
      </c>
      <c r="G20" s="126"/>
      <c r="H20" s="104">
        <v>7000</v>
      </c>
    </row>
    <row r="21" spans="1:8">
      <c r="A21" s="123"/>
      <c r="B21" s="124"/>
      <c r="C21" s="100" t="s">
        <v>49</v>
      </c>
      <c r="D21" s="125"/>
      <c r="E21" s="120">
        <v>44469</v>
      </c>
      <c r="F21" s="121">
        <v>44553</v>
      </c>
      <c r="G21" s="126"/>
      <c r="H21" s="104">
        <v>3500</v>
      </c>
    </row>
    <row r="22" spans="1:8">
      <c r="A22" s="123"/>
      <c r="B22" s="124"/>
      <c r="C22" s="100" t="s">
        <v>51</v>
      </c>
      <c r="D22" s="125"/>
      <c r="E22" s="120">
        <v>44464</v>
      </c>
      <c r="F22" s="121">
        <v>44553</v>
      </c>
      <c r="G22" s="126"/>
      <c r="H22" s="104">
        <v>10018.6</v>
      </c>
    </row>
    <row r="23" spans="1:8">
      <c r="A23" s="123"/>
      <c r="B23" s="124"/>
      <c r="C23" s="100" t="s">
        <v>23</v>
      </c>
      <c r="D23" s="125"/>
      <c r="E23" s="120">
        <v>44464</v>
      </c>
      <c r="F23" s="121">
        <v>44553</v>
      </c>
      <c r="G23" s="126"/>
      <c r="H23" s="104">
        <v>7999.38</v>
      </c>
    </row>
    <row r="24" spans="1:8">
      <c r="A24" s="123"/>
      <c r="B24" s="124"/>
      <c r="C24" s="100" t="s">
        <v>24</v>
      </c>
      <c r="D24" s="125"/>
      <c r="E24" s="120">
        <v>44464</v>
      </c>
      <c r="F24" s="121">
        <v>44553</v>
      </c>
      <c r="G24" s="126"/>
      <c r="H24" s="104">
        <v>8999.93</v>
      </c>
    </row>
    <row r="25" spans="1:8">
      <c r="A25" s="123"/>
      <c r="B25" s="124"/>
      <c r="C25" s="100" t="s">
        <v>25</v>
      </c>
      <c r="D25" s="125"/>
      <c r="E25" s="120">
        <v>44464</v>
      </c>
      <c r="F25" s="121">
        <v>44553</v>
      </c>
      <c r="G25" s="126"/>
      <c r="H25" s="104">
        <v>5996.38</v>
      </c>
    </row>
    <row r="26" spans="1:8">
      <c r="A26" s="123"/>
      <c r="B26" s="124"/>
      <c r="C26" s="100" t="s">
        <v>27</v>
      </c>
      <c r="D26" s="125"/>
      <c r="E26" s="120">
        <v>44464</v>
      </c>
      <c r="F26" s="121">
        <v>44553</v>
      </c>
      <c r="G26" s="126"/>
      <c r="H26" s="104">
        <v>1500</v>
      </c>
    </row>
    <row r="27" spans="1:8">
      <c r="A27" s="123"/>
      <c r="B27" s="124"/>
      <c r="C27" s="100" t="s">
        <v>30</v>
      </c>
      <c r="D27" s="125"/>
      <c r="E27" s="120">
        <v>44464</v>
      </c>
      <c r="F27" s="121">
        <v>44553</v>
      </c>
      <c r="G27" s="126"/>
      <c r="H27" s="104">
        <v>1000</v>
      </c>
    </row>
    <row r="28" spans="1:8">
      <c r="A28" s="123"/>
      <c r="B28" s="124"/>
      <c r="C28" s="100" t="s">
        <v>52</v>
      </c>
      <c r="D28" s="125"/>
      <c r="E28" s="120">
        <v>44464</v>
      </c>
      <c r="F28" s="121">
        <v>44553</v>
      </c>
      <c r="G28" s="126"/>
      <c r="H28" s="104">
        <v>2000</v>
      </c>
    </row>
    <row r="29" spans="1:8">
      <c r="A29" s="123"/>
      <c r="B29" s="124"/>
      <c r="C29" s="100" t="s">
        <v>194</v>
      </c>
      <c r="D29" s="125"/>
      <c r="E29" s="120">
        <v>44464</v>
      </c>
      <c r="F29" s="121">
        <v>44553</v>
      </c>
      <c r="G29" s="126"/>
      <c r="H29" s="104">
        <f>2800*1.21</f>
        <v>3388</v>
      </c>
    </row>
    <row r="30" spans="1:8" ht="15.75" thickBot="1">
      <c r="A30" s="127"/>
      <c r="B30" s="128"/>
      <c r="C30" s="100" t="s">
        <v>195</v>
      </c>
      <c r="D30" s="129"/>
      <c r="E30" s="120">
        <v>44473</v>
      </c>
      <c r="F30" s="121">
        <v>44553</v>
      </c>
      <c r="G30" s="130"/>
      <c r="H30" s="104">
        <f>425.25*1.21</f>
        <v>514.55250000000001</v>
      </c>
    </row>
    <row r="31" spans="1:8" ht="15.75" thickBot="1">
      <c r="A31" s="106"/>
      <c r="B31" s="107"/>
      <c r="C31" s="108"/>
      <c r="D31" s="109"/>
      <c r="E31" s="110"/>
      <c r="F31" s="110"/>
      <c r="G31" s="111"/>
      <c r="H31" s="112">
        <f>SUM(H18:H30)</f>
        <v>87640.042499999996</v>
      </c>
    </row>
    <row r="32" spans="1:8">
      <c r="A32" s="117" t="s">
        <v>196</v>
      </c>
      <c r="B32" s="118"/>
      <c r="C32" s="100" t="s">
        <v>139</v>
      </c>
      <c r="D32" s="119"/>
      <c r="E32" s="120">
        <v>44456</v>
      </c>
      <c r="F32" s="121">
        <v>44457</v>
      </c>
      <c r="G32" s="131"/>
      <c r="H32" s="104">
        <v>11350</v>
      </c>
    </row>
    <row r="33" spans="1:8">
      <c r="A33" s="123"/>
      <c r="B33" s="124"/>
      <c r="C33" s="100" t="s">
        <v>197</v>
      </c>
      <c r="D33" s="125"/>
      <c r="E33" s="132">
        <v>44456</v>
      </c>
      <c r="F33" s="132">
        <v>44456</v>
      </c>
      <c r="G33" s="133"/>
      <c r="H33" s="104">
        <v>3800</v>
      </c>
    </row>
    <row r="34" spans="1:8" ht="25.5">
      <c r="A34" s="123"/>
      <c r="B34" s="124"/>
      <c r="C34" s="100" t="s">
        <v>193</v>
      </c>
      <c r="D34" s="125"/>
      <c r="E34" s="120">
        <v>44456</v>
      </c>
      <c r="F34" s="121">
        <v>44457</v>
      </c>
      <c r="G34" s="133"/>
      <c r="H34" s="104">
        <f>1936+1089</f>
        <v>3025</v>
      </c>
    </row>
    <row r="35" spans="1:8">
      <c r="A35" s="123"/>
      <c r="B35" s="124"/>
      <c r="C35" s="100" t="s">
        <v>51</v>
      </c>
      <c r="D35" s="125"/>
      <c r="E35" s="120">
        <v>44452</v>
      </c>
      <c r="F35" s="121">
        <v>44456</v>
      </c>
      <c r="G35" s="133"/>
      <c r="H35" s="104">
        <v>7260</v>
      </c>
    </row>
    <row r="36" spans="1:8">
      <c r="A36" s="123"/>
      <c r="B36" s="124"/>
      <c r="C36" s="100" t="s">
        <v>24</v>
      </c>
      <c r="D36" s="125"/>
      <c r="E36" s="120">
        <v>44452</v>
      </c>
      <c r="F36" s="121">
        <v>44457</v>
      </c>
      <c r="G36" s="133"/>
      <c r="H36" s="104">
        <v>2999.99</v>
      </c>
    </row>
    <row r="37" spans="1:8">
      <c r="A37" s="123"/>
      <c r="B37" s="124"/>
      <c r="C37" s="100" t="s">
        <v>25</v>
      </c>
      <c r="D37" s="125"/>
      <c r="E37" s="120">
        <v>44455</v>
      </c>
      <c r="F37" s="121">
        <v>44456</v>
      </c>
      <c r="G37" s="133"/>
      <c r="H37" s="104">
        <v>1999.53</v>
      </c>
    </row>
    <row r="38" spans="1:8">
      <c r="A38" s="123"/>
      <c r="B38" s="124"/>
      <c r="C38" s="100" t="s">
        <v>26</v>
      </c>
      <c r="D38" s="125"/>
      <c r="E38" s="120">
        <v>44456</v>
      </c>
      <c r="F38" s="121">
        <v>44456</v>
      </c>
      <c r="G38" s="133"/>
      <c r="H38" s="104">
        <v>4598</v>
      </c>
    </row>
    <row r="39" spans="1:8">
      <c r="A39" s="123"/>
      <c r="B39" s="124"/>
      <c r="C39" s="100" t="s">
        <v>198</v>
      </c>
      <c r="D39" s="125"/>
      <c r="E39" s="120">
        <v>44452</v>
      </c>
      <c r="F39" s="121">
        <v>44458</v>
      </c>
      <c r="G39" s="133"/>
      <c r="H39" s="104">
        <v>1000</v>
      </c>
    </row>
    <row r="40" spans="1:8" ht="15.75" thickBot="1">
      <c r="A40" s="123"/>
      <c r="B40" s="128"/>
      <c r="C40" s="100" t="s">
        <v>199</v>
      </c>
      <c r="D40" s="129"/>
      <c r="E40" s="134"/>
      <c r="F40" s="135"/>
      <c r="G40" s="136"/>
      <c r="H40" s="104">
        <f>10000*1.21</f>
        <v>12100</v>
      </c>
    </row>
    <row r="41" spans="1:8" ht="15.75" thickBot="1">
      <c r="A41" s="106"/>
      <c r="B41" s="107"/>
      <c r="C41" s="108"/>
      <c r="D41" s="109"/>
      <c r="E41" s="110"/>
      <c r="F41" s="110"/>
      <c r="G41" s="111"/>
      <c r="H41" s="112">
        <f>SUM(H32:H40)</f>
        <v>48132.52</v>
      </c>
    </row>
    <row r="42" spans="1:8">
      <c r="A42" s="137" t="s">
        <v>200</v>
      </c>
      <c r="B42" s="118"/>
      <c r="C42" s="100" t="s">
        <v>46</v>
      </c>
      <c r="D42" s="119"/>
      <c r="E42" s="120">
        <v>44386</v>
      </c>
      <c r="F42" s="121">
        <v>44408</v>
      </c>
      <c r="G42" s="131"/>
      <c r="H42" s="104">
        <v>15000</v>
      </c>
    </row>
    <row r="43" spans="1:8">
      <c r="A43" s="138"/>
      <c r="B43" s="124"/>
      <c r="C43" s="100" t="s">
        <v>47</v>
      </c>
      <c r="D43" s="125"/>
      <c r="E43" s="120">
        <v>44386</v>
      </c>
      <c r="F43" s="121">
        <v>44408</v>
      </c>
      <c r="G43" s="133"/>
      <c r="H43" s="104">
        <v>8000</v>
      </c>
    </row>
    <row r="44" spans="1:8">
      <c r="A44" s="138"/>
      <c r="B44" s="124"/>
      <c r="C44" s="100" t="s">
        <v>48</v>
      </c>
      <c r="D44" s="125"/>
      <c r="E44" s="120">
        <v>44386</v>
      </c>
      <c r="F44" s="121">
        <v>44408</v>
      </c>
      <c r="G44" s="133"/>
      <c r="H44" s="104">
        <v>5000</v>
      </c>
    </row>
    <row r="45" spans="1:8">
      <c r="A45" s="138"/>
      <c r="B45" s="124"/>
      <c r="C45" s="100" t="s">
        <v>49</v>
      </c>
      <c r="D45" s="125"/>
      <c r="E45" s="120">
        <v>44386</v>
      </c>
      <c r="F45" s="121">
        <v>44408</v>
      </c>
      <c r="G45" s="133"/>
      <c r="H45" s="104">
        <v>3000</v>
      </c>
    </row>
    <row r="46" spans="1:8">
      <c r="A46" s="138"/>
      <c r="B46" s="124"/>
      <c r="C46" s="100" t="s">
        <v>50</v>
      </c>
      <c r="D46" s="125"/>
      <c r="E46" s="120">
        <v>44386</v>
      </c>
      <c r="F46" s="121">
        <v>44408</v>
      </c>
      <c r="G46" s="133"/>
      <c r="H46" s="104">
        <v>1500</v>
      </c>
    </row>
    <row r="47" spans="1:8">
      <c r="A47" s="138"/>
      <c r="B47" s="124"/>
      <c r="C47" s="100" t="s">
        <v>201</v>
      </c>
      <c r="D47" s="125"/>
      <c r="E47" s="120">
        <v>44386</v>
      </c>
      <c r="F47" s="121">
        <v>44408</v>
      </c>
      <c r="G47" s="133"/>
      <c r="H47" s="104">
        <v>2000</v>
      </c>
    </row>
    <row r="48" spans="1:8">
      <c r="A48" s="138"/>
      <c r="B48" s="124"/>
      <c r="C48" s="100" t="s">
        <v>51</v>
      </c>
      <c r="D48" s="125"/>
      <c r="E48" s="120">
        <v>44386</v>
      </c>
      <c r="F48" s="121">
        <v>44408</v>
      </c>
      <c r="G48" s="133"/>
      <c r="H48" s="104">
        <v>11571.06</v>
      </c>
    </row>
    <row r="49" spans="1:8">
      <c r="A49" s="138"/>
      <c r="B49" s="124"/>
      <c r="C49" s="100" t="s">
        <v>23</v>
      </c>
      <c r="D49" s="125"/>
      <c r="E49" s="120">
        <v>44386</v>
      </c>
      <c r="F49" s="121">
        <v>44408</v>
      </c>
      <c r="G49" s="133"/>
      <c r="H49" s="104">
        <v>9998.42</v>
      </c>
    </row>
    <row r="50" spans="1:8">
      <c r="A50" s="138"/>
      <c r="B50" s="124"/>
      <c r="C50" s="100" t="s">
        <v>24</v>
      </c>
      <c r="D50" s="125"/>
      <c r="E50" s="120">
        <v>44386</v>
      </c>
      <c r="F50" s="121">
        <v>44408</v>
      </c>
      <c r="G50" s="133"/>
      <c r="H50" s="104">
        <v>10000</v>
      </c>
    </row>
    <row r="51" spans="1:8">
      <c r="A51" s="138"/>
      <c r="B51" s="124"/>
      <c r="C51" s="100" t="s">
        <v>202</v>
      </c>
      <c r="D51" s="125"/>
      <c r="E51" s="120">
        <v>44386</v>
      </c>
      <c r="F51" s="121">
        <v>44408</v>
      </c>
      <c r="G51" s="133"/>
      <c r="H51" s="104">
        <v>6891.37</v>
      </c>
    </row>
    <row r="52" spans="1:8">
      <c r="A52" s="138"/>
      <c r="B52" s="124"/>
      <c r="C52" s="100" t="s">
        <v>203</v>
      </c>
      <c r="D52" s="125"/>
      <c r="E52" s="120">
        <v>44386</v>
      </c>
      <c r="F52" s="121">
        <v>44408</v>
      </c>
      <c r="G52" s="133"/>
      <c r="H52" s="104">
        <v>1108.3599999999999</v>
      </c>
    </row>
    <row r="53" spans="1:8">
      <c r="A53" s="138"/>
      <c r="B53" s="124"/>
      <c r="C53" s="100" t="s">
        <v>28</v>
      </c>
      <c r="D53" s="125"/>
      <c r="E53" s="120">
        <v>44386</v>
      </c>
      <c r="F53" s="121">
        <v>44408</v>
      </c>
      <c r="G53" s="133"/>
      <c r="H53" s="104">
        <v>1000</v>
      </c>
    </row>
    <row r="54" spans="1:8">
      <c r="A54" s="138"/>
      <c r="B54" s="124"/>
      <c r="C54" s="100" t="s">
        <v>27</v>
      </c>
      <c r="D54" s="125"/>
      <c r="E54" s="120">
        <v>44386</v>
      </c>
      <c r="F54" s="121">
        <v>44408</v>
      </c>
      <c r="G54" s="133"/>
      <c r="H54" s="104">
        <v>1500</v>
      </c>
    </row>
    <row r="55" spans="1:8">
      <c r="A55" s="138"/>
      <c r="B55" s="124"/>
      <c r="C55" s="100" t="s">
        <v>29</v>
      </c>
      <c r="D55" s="125"/>
      <c r="E55" s="120">
        <v>44386</v>
      </c>
      <c r="F55" s="121">
        <v>44408</v>
      </c>
      <c r="G55" s="133"/>
      <c r="H55" s="104">
        <v>1000</v>
      </c>
    </row>
    <row r="56" spans="1:8">
      <c r="A56" s="138"/>
      <c r="B56" s="124"/>
      <c r="C56" s="100" t="s">
        <v>13</v>
      </c>
      <c r="D56" s="125"/>
      <c r="E56" s="120">
        <v>44386</v>
      </c>
      <c r="F56" s="121">
        <v>44408</v>
      </c>
      <c r="G56" s="133"/>
      <c r="H56" s="104">
        <v>1000</v>
      </c>
    </row>
    <row r="57" spans="1:8">
      <c r="A57" s="138"/>
      <c r="B57" s="124"/>
      <c r="C57" s="100" t="s">
        <v>52</v>
      </c>
      <c r="D57" s="125"/>
      <c r="E57" s="120">
        <v>44386</v>
      </c>
      <c r="F57" s="121">
        <v>44408</v>
      </c>
      <c r="G57" s="133"/>
      <c r="H57" s="104">
        <v>2000</v>
      </c>
    </row>
    <row r="58" spans="1:8">
      <c r="A58" s="138"/>
      <c r="B58" s="124"/>
      <c r="C58" s="100" t="s">
        <v>53</v>
      </c>
      <c r="D58" s="125"/>
      <c r="E58" s="120">
        <v>44386</v>
      </c>
      <c r="F58" s="121">
        <v>44408</v>
      </c>
      <c r="G58" s="133"/>
      <c r="H58" s="104">
        <v>6195.2</v>
      </c>
    </row>
    <row r="59" spans="1:8">
      <c r="A59" s="138"/>
      <c r="B59" s="124"/>
      <c r="C59" s="100" t="s">
        <v>53</v>
      </c>
      <c r="D59" s="125"/>
      <c r="E59" s="120">
        <v>44386</v>
      </c>
      <c r="F59" s="121">
        <v>44408</v>
      </c>
      <c r="G59" s="133"/>
      <c r="H59" s="104">
        <f>630*1.21</f>
        <v>762.3</v>
      </c>
    </row>
    <row r="60" spans="1:8" ht="15.75" thickBot="1">
      <c r="A60" s="139"/>
      <c r="B60" s="128"/>
      <c r="C60" s="100" t="s">
        <v>204</v>
      </c>
      <c r="D60" s="129"/>
      <c r="E60" s="120">
        <v>44392</v>
      </c>
      <c r="F60" s="121">
        <v>44408</v>
      </c>
      <c r="G60" s="136"/>
      <c r="H60" s="104">
        <v>10708.5</v>
      </c>
    </row>
    <row r="61" spans="1:8" ht="15.75" thickBot="1">
      <c r="A61" s="106"/>
      <c r="B61" s="107"/>
      <c r="C61" s="108"/>
      <c r="D61" s="109"/>
      <c r="E61" s="110"/>
      <c r="F61" s="110"/>
      <c r="G61" s="111"/>
      <c r="H61" s="112">
        <f>SUM(H42:H60)</f>
        <v>98235.209999999992</v>
      </c>
    </row>
    <row r="62" spans="1:8">
      <c r="A62" s="140" t="s">
        <v>205</v>
      </c>
      <c r="B62" s="118"/>
      <c r="C62" s="100" t="s">
        <v>139</v>
      </c>
      <c r="D62" s="141"/>
      <c r="E62" s="120">
        <v>44407</v>
      </c>
      <c r="F62" s="121">
        <v>44423</v>
      </c>
      <c r="G62" s="131"/>
      <c r="H62" s="104">
        <v>12000</v>
      </c>
    </row>
    <row r="63" spans="1:8" ht="25.5">
      <c r="A63" s="142"/>
      <c r="B63" s="124"/>
      <c r="C63" s="100" t="s">
        <v>140</v>
      </c>
      <c r="D63" s="143"/>
      <c r="E63" s="120">
        <v>44407</v>
      </c>
      <c r="F63" s="121">
        <v>44439</v>
      </c>
      <c r="G63" s="133"/>
      <c r="H63" s="104">
        <v>3000</v>
      </c>
    </row>
    <row r="64" spans="1:8" ht="25.5">
      <c r="A64" s="142"/>
      <c r="B64" s="124"/>
      <c r="C64" s="100" t="s">
        <v>193</v>
      </c>
      <c r="D64" s="143"/>
      <c r="E64" s="120">
        <v>44407</v>
      </c>
      <c r="F64" s="121">
        <v>44439</v>
      </c>
      <c r="G64" s="133"/>
      <c r="H64" s="104">
        <v>6000</v>
      </c>
    </row>
    <row r="65" spans="1:8">
      <c r="A65" s="142"/>
      <c r="B65" s="124"/>
      <c r="C65" s="100" t="s">
        <v>147</v>
      </c>
      <c r="D65" s="143"/>
      <c r="E65" s="120">
        <v>44407</v>
      </c>
      <c r="F65" s="121">
        <v>44439</v>
      </c>
      <c r="G65" s="133"/>
      <c r="H65" s="104">
        <v>3000</v>
      </c>
    </row>
    <row r="66" spans="1:8">
      <c r="A66" s="142"/>
      <c r="B66" s="124"/>
      <c r="C66" s="100" t="s">
        <v>206</v>
      </c>
      <c r="D66" s="143"/>
      <c r="E66" s="120">
        <v>44407</v>
      </c>
      <c r="F66" s="121">
        <v>44439</v>
      </c>
      <c r="G66" s="133"/>
      <c r="H66" s="104">
        <v>1500</v>
      </c>
    </row>
    <row r="67" spans="1:8">
      <c r="A67" s="142"/>
      <c r="B67" s="124"/>
      <c r="C67" s="100" t="s">
        <v>51</v>
      </c>
      <c r="D67" s="143"/>
      <c r="E67" s="120">
        <v>44407</v>
      </c>
      <c r="F67" s="121">
        <v>44439</v>
      </c>
      <c r="G67" s="133"/>
      <c r="H67" s="104">
        <v>11840.41</v>
      </c>
    </row>
    <row r="68" spans="1:8">
      <c r="A68" s="142"/>
      <c r="B68" s="124"/>
      <c r="C68" s="100" t="s">
        <v>24</v>
      </c>
      <c r="D68" s="143"/>
      <c r="E68" s="120">
        <v>44407</v>
      </c>
      <c r="F68" s="121">
        <v>44439</v>
      </c>
      <c r="G68" s="133"/>
      <c r="H68" s="104">
        <v>4999.9399999999996</v>
      </c>
    </row>
    <row r="69" spans="1:8">
      <c r="A69" s="142"/>
      <c r="B69" s="124"/>
      <c r="C69" s="100" t="s">
        <v>202</v>
      </c>
      <c r="D69" s="143"/>
      <c r="E69" s="120">
        <v>44407</v>
      </c>
      <c r="F69" s="121">
        <v>44439</v>
      </c>
      <c r="G69" s="133"/>
      <c r="H69" s="104">
        <v>3492.69</v>
      </c>
    </row>
    <row r="70" spans="1:8">
      <c r="A70" s="142"/>
      <c r="B70" s="124"/>
      <c r="C70" s="100" t="s">
        <v>28</v>
      </c>
      <c r="D70" s="143"/>
      <c r="E70" s="120">
        <v>44407</v>
      </c>
      <c r="F70" s="121">
        <v>44439</v>
      </c>
      <c r="G70" s="133"/>
      <c r="H70" s="104">
        <v>500</v>
      </c>
    </row>
    <row r="71" spans="1:8">
      <c r="A71" s="142"/>
      <c r="B71" s="124"/>
      <c r="C71" s="100" t="s">
        <v>27</v>
      </c>
      <c r="D71" s="143"/>
      <c r="E71" s="120">
        <v>44407</v>
      </c>
      <c r="F71" s="121">
        <v>44439</v>
      </c>
      <c r="G71" s="133"/>
      <c r="H71" s="104">
        <v>1000</v>
      </c>
    </row>
    <row r="72" spans="1:8">
      <c r="A72" s="142"/>
      <c r="B72" s="124"/>
      <c r="C72" s="100" t="s">
        <v>30</v>
      </c>
      <c r="D72" s="143"/>
      <c r="E72" s="120">
        <v>44407</v>
      </c>
      <c r="F72" s="121">
        <v>44439</v>
      </c>
      <c r="G72" s="133"/>
      <c r="H72" s="104">
        <v>1000</v>
      </c>
    </row>
    <row r="73" spans="1:8" ht="15.75" thickBot="1">
      <c r="A73" s="144"/>
      <c r="B73" s="128"/>
      <c r="C73" s="100" t="s">
        <v>52</v>
      </c>
      <c r="D73" s="145"/>
      <c r="E73" s="120">
        <v>44407</v>
      </c>
      <c r="F73" s="121">
        <v>44439</v>
      </c>
      <c r="G73" s="136"/>
      <c r="H73" s="104">
        <v>1000</v>
      </c>
    </row>
    <row r="74" spans="1:8" ht="15.75" thickBot="1">
      <c r="A74" s="106"/>
      <c r="B74" s="107"/>
      <c r="C74" s="108"/>
      <c r="D74" s="109"/>
      <c r="E74" s="110"/>
      <c r="F74" s="110"/>
      <c r="G74" s="111"/>
      <c r="H74" s="112">
        <f>SUM(H62:H73)</f>
        <v>49333.040000000008</v>
      </c>
    </row>
    <row r="75" spans="1:8">
      <c r="A75" s="140" t="s">
        <v>207</v>
      </c>
      <c r="B75" s="118"/>
      <c r="C75" s="100" t="s">
        <v>139</v>
      </c>
      <c r="D75" s="141"/>
      <c r="E75" s="120">
        <v>44409</v>
      </c>
      <c r="F75" s="121">
        <v>44436</v>
      </c>
      <c r="G75" s="131"/>
      <c r="H75" s="104">
        <v>9559</v>
      </c>
    </row>
    <row r="76" spans="1:8" ht="25.5">
      <c r="A76" s="142"/>
      <c r="B76" s="124"/>
      <c r="C76" s="100" t="s">
        <v>140</v>
      </c>
      <c r="D76" s="143"/>
      <c r="E76" s="120">
        <v>44409</v>
      </c>
      <c r="F76" s="121">
        <v>44436</v>
      </c>
      <c r="G76" s="133"/>
      <c r="H76" s="104">
        <v>4000</v>
      </c>
    </row>
    <row r="77" spans="1:8" ht="25.5">
      <c r="A77" s="142"/>
      <c r="B77" s="124"/>
      <c r="C77" s="100" t="s">
        <v>193</v>
      </c>
      <c r="D77" s="143"/>
      <c r="E77" s="120">
        <v>44409</v>
      </c>
      <c r="F77" s="121">
        <v>44436</v>
      </c>
      <c r="G77" s="133"/>
      <c r="H77" s="104">
        <v>3000</v>
      </c>
    </row>
    <row r="78" spans="1:8">
      <c r="A78" s="142"/>
      <c r="B78" s="124"/>
      <c r="C78" s="100" t="s">
        <v>51</v>
      </c>
      <c r="D78" s="143"/>
      <c r="E78" s="120">
        <v>44409</v>
      </c>
      <c r="F78" s="121">
        <v>44436</v>
      </c>
      <c r="G78" s="133"/>
      <c r="H78" s="104">
        <v>10019.280000000001</v>
      </c>
    </row>
    <row r="79" spans="1:8">
      <c r="A79" s="142"/>
      <c r="B79" s="124"/>
      <c r="C79" s="100" t="s">
        <v>24</v>
      </c>
      <c r="D79" s="143"/>
      <c r="E79" s="120">
        <v>44407</v>
      </c>
      <c r="F79" s="121">
        <v>44436</v>
      </c>
      <c r="G79" s="133"/>
      <c r="H79" s="104">
        <v>5999.93</v>
      </c>
    </row>
    <row r="80" spans="1:8" ht="15.75" thickBot="1">
      <c r="A80" s="142"/>
      <c r="B80" s="124"/>
      <c r="C80" s="146" t="s">
        <v>25</v>
      </c>
      <c r="D80" s="143"/>
      <c r="E80" s="147">
        <v>44409</v>
      </c>
      <c r="F80" s="148">
        <v>44436</v>
      </c>
      <c r="G80" s="133"/>
      <c r="H80" s="149">
        <v>4998.33</v>
      </c>
    </row>
    <row r="81" spans="1:8" ht="15.75" thickBot="1">
      <c r="A81" s="106"/>
      <c r="B81" s="107"/>
      <c r="C81" s="108"/>
      <c r="D81" s="109"/>
      <c r="E81" s="110"/>
      <c r="F81" s="110"/>
      <c r="G81" s="111"/>
      <c r="H81" s="112">
        <f>SUM(H75:H80)</f>
        <v>37576.54</v>
      </c>
    </row>
    <row r="82" spans="1:8" ht="15.75" thickBot="1">
      <c r="A82" s="150"/>
      <c r="B82" s="150"/>
      <c r="C82" s="150"/>
      <c r="D82" s="150"/>
      <c r="E82" s="150"/>
      <c r="F82" s="150"/>
      <c r="G82" s="150"/>
      <c r="H82" s="150"/>
    </row>
    <row r="83" spans="1:8" ht="15.75" thickBot="1">
      <c r="A83" s="151" t="s">
        <v>208</v>
      </c>
      <c r="B83" s="152"/>
      <c r="C83" s="152"/>
      <c r="D83" s="152"/>
      <c r="E83" s="152"/>
      <c r="F83" s="152"/>
      <c r="G83" s="152"/>
      <c r="H83" s="112">
        <f>SUM(H8,H17,H31,H41,H61,H74,H81)</f>
        <v>414242.32249999995</v>
      </c>
    </row>
    <row r="84" spans="1:8">
      <c r="A84" s="150"/>
      <c r="B84" s="150"/>
      <c r="C84" s="150"/>
      <c r="D84" s="150"/>
      <c r="E84" s="150"/>
      <c r="F84" s="150"/>
      <c r="G84" s="150"/>
      <c r="H84" s="150"/>
    </row>
    <row r="85" spans="1:8">
      <c r="A85" s="150"/>
      <c r="B85" s="150"/>
      <c r="C85" s="150"/>
      <c r="D85" s="150"/>
      <c r="E85" s="150"/>
      <c r="F85" s="150"/>
      <c r="G85" s="150"/>
      <c r="H85" s="150"/>
    </row>
    <row r="86" spans="1:8">
      <c r="A86" s="150"/>
      <c r="B86" s="150"/>
      <c r="C86" s="150"/>
      <c r="D86" s="150"/>
      <c r="E86" s="150"/>
      <c r="F86" s="150"/>
      <c r="G86" s="150"/>
      <c r="H86" s="150"/>
    </row>
    <row r="87" spans="1:8">
      <c r="A87" s="150"/>
      <c r="B87" s="150"/>
      <c r="C87" s="150"/>
      <c r="D87" s="150"/>
      <c r="E87" s="150"/>
      <c r="F87" s="150"/>
      <c r="G87" s="150"/>
      <c r="H87" s="150"/>
    </row>
    <row r="88" spans="1:8">
      <c r="A88" s="150"/>
      <c r="B88" s="150"/>
      <c r="C88" s="150"/>
      <c r="D88" s="150"/>
      <c r="E88" s="150"/>
      <c r="F88" s="150"/>
      <c r="G88" s="150"/>
      <c r="H88" s="150"/>
    </row>
    <row r="89" spans="1:8">
      <c r="A89" s="150"/>
      <c r="B89" s="150"/>
      <c r="C89" s="150"/>
      <c r="D89" s="150"/>
      <c r="E89" s="150"/>
      <c r="F89" s="150"/>
      <c r="G89" s="150"/>
      <c r="H89" s="150"/>
    </row>
    <row r="90" spans="1:8">
      <c r="A90" s="150"/>
      <c r="B90" s="150"/>
      <c r="C90" s="150"/>
      <c r="D90" s="150"/>
      <c r="E90" s="150"/>
      <c r="F90" s="150"/>
      <c r="G90" s="150"/>
      <c r="H90" s="150"/>
    </row>
    <row r="91" spans="1:8">
      <c r="A91" s="150"/>
      <c r="B91" s="150"/>
      <c r="C91" s="150"/>
      <c r="D91" s="150"/>
      <c r="E91" s="150"/>
      <c r="F91" s="150"/>
      <c r="G91" s="150"/>
      <c r="H91" s="150"/>
    </row>
    <row r="92" spans="1:8">
      <c r="A92" s="150"/>
      <c r="B92" s="150"/>
      <c r="C92" s="150"/>
      <c r="D92" s="150"/>
      <c r="E92" s="150"/>
      <c r="F92" s="150"/>
      <c r="G92" s="150"/>
      <c r="H92" s="150"/>
    </row>
    <row r="93" spans="1:8">
      <c r="A93" s="150"/>
      <c r="B93" s="150"/>
      <c r="C93" s="150"/>
      <c r="D93" s="150"/>
      <c r="E93" s="150"/>
      <c r="F93" s="150"/>
      <c r="G93" s="150"/>
      <c r="H93" s="150"/>
    </row>
    <row r="94" spans="1:8">
      <c r="A94" s="150"/>
      <c r="B94" s="150"/>
      <c r="C94" s="150"/>
      <c r="D94" s="150"/>
      <c r="E94" s="150"/>
      <c r="F94" s="150"/>
      <c r="G94" s="150"/>
      <c r="H94" s="150"/>
    </row>
    <row r="95" spans="1:8">
      <c r="A95" s="150"/>
      <c r="B95" s="150"/>
      <c r="C95" s="150"/>
      <c r="D95" s="150"/>
      <c r="E95" s="150"/>
      <c r="F95" s="150"/>
      <c r="G95" s="150"/>
      <c r="H95" s="150"/>
    </row>
    <row r="96" spans="1:8">
      <c r="A96" s="150"/>
      <c r="B96" s="150"/>
      <c r="C96" s="150"/>
      <c r="D96" s="150"/>
      <c r="E96" s="150"/>
      <c r="F96" s="150"/>
      <c r="G96" s="150"/>
      <c r="H96" s="150"/>
    </row>
    <row r="97" spans="1:8">
      <c r="A97" s="150"/>
      <c r="B97" s="150"/>
      <c r="C97" s="150"/>
      <c r="D97" s="150"/>
      <c r="E97" s="150"/>
      <c r="F97" s="150"/>
      <c r="G97" s="150"/>
      <c r="H97" s="150"/>
    </row>
    <row r="98" spans="1:8">
      <c r="A98" s="150"/>
      <c r="B98" s="150"/>
      <c r="C98" s="150"/>
      <c r="D98" s="150"/>
      <c r="E98" s="150"/>
      <c r="F98" s="150"/>
      <c r="G98" s="150"/>
      <c r="H98" s="150"/>
    </row>
    <row r="99" spans="1:8">
      <c r="A99" s="150"/>
      <c r="B99" s="150"/>
      <c r="C99" s="150"/>
      <c r="D99" s="150"/>
      <c r="E99" s="150"/>
      <c r="F99" s="150"/>
      <c r="G99" s="150"/>
      <c r="H99" s="150"/>
    </row>
    <row r="100" spans="1:8">
      <c r="A100" s="150"/>
      <c r="B100" s="150"/>
      <c r="C100" s="150"/>
      <c r="D100" s="150"/>
      <c r="E100" s="150"/>
      <c r="F100" s="150"/>
      <c r="G100" s="150"/>
      <c r="H100" s="150"/>
    </row>
    <row r="101" spans="1:8">
      <c r="A101" s="150"/>
      <c r="B101" s="150"/>
      <c r="C101" s="150"/>
      <c r="D101" s="150"/>
      <c r="E101" s="150"/>
      <c r="F101" s="150"/>
      <c r="G101" s="150"/>
      <c r="H101" s="150"/>
    </row>
    <row r="102" spans="1:8">
      <c r="A102" s="150"/>
      <c r="B102" s="150"/>
      <c r="C102" s="150"/>
      <c r="D102" s="150"/>
      <c r="E102" s="150"/>
      <c r="F102" s="150"/>
      <c r="G102" s="150"/>
      <c r="H102" s="150"/>
    </row>
    <row r="103" spans="1:8">
      <c r="A103" s="150"/>
      <c r="B103" s="150"/>
      <c r="C103" s="150"/>
      <c r="D103" s="150"/>
      <c r="E103" s="150"/>
      <c r="F103" s="150"/>
      <c r="G103" s="150"/>
      <c r="H103" s="150"/>
    </row>
    <row r="104" spans="1:8">
      <c r="A104" s="150"/>
      <c r="B104" s="150"/>
      <c r="C104" s="150"/>
      <c r="D104" s="150"/>
      <c r="E104" s="150"/>
      <c r="F104" s="150"/>
      <c r="G104" s="150"/>
      <c r="H104" s="150"/>
    </row>
    <row r="105" spans="1:8">
      <c r="A105" s="150"/>
      <c r="B105" s="150"/>
      <c r="C105" s="150"/>
      <c r="D105" s="150"/>
      <c r="E105" s="150"/>
      <c r="F105" s="150"/>
      <c r="G105" s="150"/>
      <c r="H105" s="150"/>
    </row>
    <row r="106" spans="1:8">
      <c r="A106" s="150"/>
      <c r="B106" s="150"/>
      <c r="C106" s="150"/>
      <c r="D106" s="150"/>
      <c r="E106" s="150"/>
      <c r="F106" s="150"/>
      <c r="G106" s="150"/>
      <c r="H106" s="150"/>
    </row>
    <row r="107" spans="1:8">
      <c r="A107" s="150"/>
      <c r="B107" s="150"/>
      <c r="C107" s="150"/>
      <c r="D107" s="150"/>
      <c r="E107" s="150"/>
      <c r="F107" s="150"/>
      <c r="G107" s="150"/>
      <c r="H107" s="150"/>
    </row>
    <row r="108" spans="1:8">
      <c r="A108" s="150"/>
      <c r="B108" s="150"/>
      <c r="C108" s="150"/>
      <c r="D108" s="150"/>
      <c r="E108" s="150"/>
      <c r="F108" s="150"/>
      <c r="G108" s="150"/>
      <c r="H108" s="150"/>
    </row>
    <row r="109" spans="1:8">
      <c r="A109" s="150"/>
      <c r="B109" s="150"/>
      <c r="C109" s="150"/>
      <c r="D109" s="150"/>
      <c r="E109" s="150"/>
      <c r="F109" s="150"/>
      <c r="G109" s="150"/>
      <c r="H109" s="150"/>
    </row>
    <row r="110" spans="1:8">
      <c r="A110" s="150"/>
      <c r="B110" s="150"/>
      <c r="C110" s="150"/>
      <c r="D110" s="150"/>
      <c r="E110" s="150"/>
      <c r="F110" s="150"/>
      <c r="G110" s="150"/>
      <c r="H110" s="150"/>
    </row>
    <row r="111" spans="1:8">
      <c r="A111" s="150"/>
      <c r="B111" s="150"/>
      <c r="C111" s="150"/>
      <c r="D111" s="150"/>
      <c r="E111" s="150"/>
      <c r="F111" s="150"/>
      <c r="G111" s="150"/>
      <c r="H111" s="150"/>
    </row>
    <row r="112" spans="1:8">
      <c r="A112" s="150"/>
      <c r="B112" s="150"/>
      <c r="C112" s="150"/>
      <c r="D112" s="150"/>
      <c r="E112" s="150"/>
      <c r="F112" s="150"/>
      <c r="G112" s="150"/>
      <c r="H112" s="150"/>
    </row>
    <row r="113" spans="1:8">
      <c r="A113" s="150"/>
      <c r="B113" s="150"/>
      <c r="C113" s="150"/>
      <c r="D113" s="150"/>
      <c r="E113" s="150"/>
      <c r="F113" s="150"/>
      <c r="G113" s="150"/>
      <c r="H113" s="150"/>
    </row>
    <row r="114" spans="1:8">
      <c r="A114" s="150"/>
      <c r="B114" s="150"/>
      <c r="C114" s="150"/>
      <c r="D114" s="150"/>
      <c r="E114" s="150"/>
      <c r="F114" s="150"/>
      <c r="G114" s="150"/>
      <c r="H114" s="150"/>
    </row>
    <row r="115" spans="1:8">
      <c r="A115" s="150"/>
      <c r="B115" s="150"/>
      <c r="C115" s="150"/>
      <c r="D115" s="150"/>
      <c r="E115" s="150"/>
      <c r="F115" s="150"/>
      <c r="G115" s="150"/>
      <c r="H115" s="150"/>
    </row>
    <row r="116" spans="1:8">
      <c r="A116" s="150"/>
      <c r="B116" s="150"/>
      <c r="C116" s="150"/>
      <c r="D116" s="150"/>
      <c r="E116" s="150"/>
      <c r="F116" s="150"/>
      <c r="G116" s="150"/>
      <c r="H116" s="150"/>
    </row>
    <row r="117" spans="1:8">
      <c r="A117" s="150"/>
      <c r="B117" s="150"/>
      <c r="C117" s="150"/>
      <c r="D117" s="150"/>
      <c r="E117" s="150"/>
      <c r="F117" s="150"/>
      <c r="G117" s="150"/>
      <c r="H117" s="150"/>
    </row>
    <row r="118" spans="1:8">
      <c r="A118" s="150"/>
      <c r="B118" s="150"/>
      <c r="C118" s="150"/>
      <c r="D118" s="150"/>
      <c r="E118" s="150"/>
      <c r="F118" s="150"/>
      <c r="G118" s="150"/>
      <c r="H118" s="150"/>
    </row>
    <row r="119" spans="1:8">
      <c r="A119" s="150"/>
      <c r="B119" s="150"/>
      <c r="C119" s="150"/>
      <c r="D119" s="150"/>
      <c r="E119" s="150"/>
      <c r="F119" s="150"/>
      <c r="G119" s="150"/>
      <c r="H119" s="150"/>
    </row>
    <row r="120" spans="1:8">
      <c r="A120" s="150"/>
      <c r="B120" s="150"/>
      <c r="C120" s="150"/>
      <c r="D120" s="150"/>
      <c r="E120" s="150"/>
      <c r="F120" s="150"/>
      <c r="G120" s="150"/>
      <c r="H120" s="150"/>
    </row>
    <row r="121" spans="1:8">
      <c r="A121" s="150"/>
      <c r="B121" s="150"/>
      <c r="C121" s="150"/>
      <c r="D121" s="150"/>
      <c r="E121" s="150"/>
      <c r="F121" s="150"/>
      <c r="G121" s="150"/>
      <c r="H121" s="150"/>
    </row>
    <row r="122" spans="1:8">
      <c r="A122" s="150"/>
      <c r="B122" s="150"/>
      <c r="C122" s="150"/>
      <c r="D122" s="150"/>
      <c r="E122" s="150"/>
      <c r="F122" s="150"/>
      <c r="G122" s="150"/>
      <c r="H122" s="150"/>
    </row>
    <row r="123" spans="1:8">
      <c r="A123" s="150"/>
      <c r="B123" s="150"/>
      <c r="C123" s="150"/>
      <c r="D123" s="150"/>
      <c r="E123" s="150"/>
      <c r="F123" s="150"/>
      <c r="G123" s="150"/>
      <c r="H123" s="150"/>
    </row>
    <row r="124" spans="1:8">
      <c r="A124" s="150"/>
      <c r="B124" s="150"/>
      <c r="C124" s="150"/>
      <c r="D124" s="150"/>
      <c r="E124" s="150"/>
      <c r="F124" s="150"/>
      <c r="G124" s="150"/>
      <c r="H124" s="150"/>
    </row>
    <row r="125" spans="1:8">
      <c r="A125" s="150"/>
      <c r="B125" s="150"/>
      <c r="C125" s="150"/>
      <c r="D125" s="150"/>
      <c r="E125" s="150"/>
      <c r="F125" s="150"/>
      <c r="G125" s="150"/>
      <c r="H125" s="150"/>
    </row>
    <row r="126" spans="1:8">
      <c r="A126" s="150"/>
      <c r="B126" s="150"/>
      <c r="C126" s="150"/>
      <c r="D126" s="150"/>
      <c r="E126" s="150"/>
      <c r="F126" s="150"/>
      <c r="G126" s="150"/>
      <c r="H126" s="150"/>
    </row>
    <row r="127" spans="1:8">
      <c r="A127" s="150"/>
      <c r="B127" s="150"/>
      <c r="C127" s="150"/>
      <c r="D127" s="150"/>
      <c r="E127" s="150"/>
      <c r="F127" s="150"/>
      <c r="G127" s="150"/>
      <c r="H127" s="150"/>
    </row>
    <row r="128" spans="1:8">
      <c r="A128" s="150"/>
      <c r="B128" s="150"/>
      <c r="C128" s="150"/>
      <c r="D128" s="150"/>
      <c r="E128" s="150"/>
      <c r="F128" s="150"/>
      <c r="G128" s="150"/>
      <c r="H128" s="150"/>
    </row>
    <row r="129" spans="1:8">
      <c r="A129" s="150"/>
      <c r="B129" s="150"/>
      <c r="C129" s="150"/>
      <c r="D129" s="150"/>
      <c r="E129" s="150"/>
      <c r="F129" s="150"/>
      <c r="G129" s="150"/>
      <c r="H129" s="150"/>
    </row>
    <row r="130" spans="1:8">
      <c r="A130" s="150"/>
      <c r="B130" s="150"/>
      <c r="C130" s="150"/>
      <c r="D130" s="150"/>
      <c r="E130" s="150"/>
      <c r="F130" s="150"/>
      <c r="G130" s="150"/>
      <c r="H130" s="150"/>
    </row>
    <row r="131" spans="1:8">
      <c r="A131" s="150"/>
      <c r="B131" s="150"/>
      <c r="C131" s="150"/>
      <c r="D131" s="150"/>
      <c r="E131" s="150"/>
      <c r="F131" s="150"/>
      <c r="G131" s="150"/>
      <c r="H131" s="150"/>
    </row>
  </sheetData>
  <mergeCells count="23">
    <mergeCell ref="A75:A80"/>
    <mergeCell ref="B75:B80"/>
    <mergeCell ref="D75:D80"/>
    <mergeCell ref="G75:G80"/>
    <mergeCell ref="A83:G83"/>
    <mergeCell ref="A42:A60"/>
    <mergeCell ref="B42:B60"/>
    <mergeCell ref="D42:D60"/>
    <mergeCell ref="G42:G60"/>
    <mergeCell ref="A62:A73"/>
    <mergeCell ref="B62:B73"/>
    <mergeCell ref="D62:D73"/>
    <mergeCell ref="G62:G73"/>
    <mergeCell ref="A1:H1"/>
    <mergeCell ref="A18:A30"/>
    <mergeCell ref="B18:B30"/>
    <mergeCell ref="D18:D30"/>
    <mergeCell ref="G18:G30"/>
    <mergeCell ref="A32:A40"/>
    <mergeCell ref="B32:B40"/>
    <mergeCell ref="D32:D40"/>
    <mergeCell ref="G32:G40"/>
    <mergeCell ref="E40:F40"/>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197"/>
  <sheetViews>
    <sheetView workbookViewId="0">
      <selection activeCell="A6" sqref="A6"/>
    </sheetView>
  </sheetViews>
  <sheetFormatPr baseColWidth="10" defaultRowHeight="15"/>
  <cols>
    <col min="1" max="1" width="41" bestFit="1" customWidth="1"/>
    <col min="2" max="2" width="29.42578125" bestFit="1" customWidth="1"/>
    <col min="3" max="3" width="24.85546875" customWidth="1"/>
    <col min="4" max="4" width="58.7109375" bestFit="1" customWidth="1"/>
    <col min="5" max="5" width="34.5703125" bestFit="1" customWidth="1"/>
    <col min="6" max="7" width="11.85546875" bestFit="1" customWidth="1"/>
  </cols>
  <sheetData>
    <row r="1" spans="1:9" ht="22.5" customHeight="1" thickBot="1">
      <c r="A1" s="96" t="s">
        <v>368</v>
      </c>
      <c r="B1" s="96"/>
      <c r="C1" s="96"/>
      <c r="D1" s="96"/>
      <c r="E1" s="96"/>
      <c r="F1" s="96"/>
      <c r="G1" s="96"/>
      <c r="H1" s="96"/>
    </row>
    <row r="2" spans="1:9" ht="15.75" thickBot="1">
      <c r="A2" s="153" t="s">
        <v>0</v>
      </c>
      <c r="B2" s="153" t="s">
        <v>57</v>
      </c>
      <c r="C2" s="153" t="s">
        <v>56</v>
      </c>
      <c r="D2" s="154" t="s">
        <v>1</v>
      </c>
      <c r="E2" s="154" t="s">
        <v>2</v>
      </c>
      <c r="F2" s="154" t="s">
        <v>3</v>
      </c>
      <c r="G2" s="154" t="s">
        <v>4</v>
      </c>
      <c r="H2" s="155" t="s">
        <v>6</v>
      </c>
      <c r="I2" s="156" t="s">
        <v>156</v>
      </c>
    </row>
    <row r="3" spans="1:9">
      <c r="A3" s="157" t="s">
        <v>209</v>
      </c>
      <c r="B3" s="158" t="s">
        <v>210</v>
      </c>
      <c r="C3" s="159" t="s">
        <v>211</v>
      </c>
      <c r="D3" s="160" t="s">
        <v>212</v>
      </c>
      <c r="E3" s="161" t="s">
        <v>213</v>
      </c>
      <c r="F3" s="162">
        <v>44355</v>
      </c>
      <c r="G3" s="162"/>
      <c r="H3" s="163"/>
      <c r="I3" s="164">
        <v>1210</v>
      </c>
    </row>
    <row r="4" spans="1:9" ht="25.5">
      <c r="A4" s="165" t="s">
        <v>209</v>
      </c>
      <c r="B4" s="166" t="s">
        <v>214</v>
      </c>
      <c r="C4" s="167" t="s">
        <v>214</v>
      </c>
      <c r="D4" s="168" t="s">
        <v>215</v>
      </c>
      <c r="E4" s="169" t="s">
        <v>216</v>
      </c>
      <c r="F4" s="169">
        <v>44378</v>
      </c>
      <c r="G4" s="169">
        <v>44501</v>
      </c>
      <c r="H4" s="170"/>
      <c r="I4" s="171">
        <v>905.67</v>
      </c>
    </row>
    <row r="5" spans="1:9" ht="25.5">
      <c r="A5" s="165" t="s">
        <v>209</v>
      </c>
      <c r="B5" s="166" t="s">
        <v>217</v>
      </c>
      <c r="C5" s="167" t="s">
        <v>218</v>
      </c>
      <c r="D5" s="172" t="s">
        <v>159</v>
      </c>
      <c r="E5" s="169" t="s">
        <v>160</v>
      </c>
      <c r="F5" s="169">
        <v>44470</v>
      </c>
      <c r="G5" s="169">
        <v>44470</v>
      </c>
      <c r="H5" s="170"/>
      <c r="I5" s="171">
        <v>270.81</v>
      </c>
    </row>
    <row r="6" spans="1:9" ht="25.5">
      <c r="A6" s="165" t="s">
        <v>209</v>
      </c>
      <c r="B6" s="166" t="s">
        <v>219</v>
      </c>
      <c r="C6" s="167" t="s">
        <v>220</v>
      </c>
      <c r="D6" s="172" t="s">
        <v>221</v>
      </c>
      <c r="E6" s="169" t="s">
        <v>160</v>
      </c>
      <c r="F6" s="169">
        <v>44501</v>
      </c>
      <c r="G6" s="169">
        <v>44501</v>
      </c>
      <c r="H6" s="170"/>
      <c r="I6" s="171">
        <v>230.69</v>
      </c>
    </row>
    <row r="7" spans="1:9" ht="25.5">
      <c r="A7" s="165" t="s">
        <v>209</v>
      </c>
      <c r="B7" s="166" t="s">
        <v>222</v>
      </c>
      <c r="C7" s="167" t="s">
        <v>223</v>
      </c>
      <c r="D7" s="172" t="s">
        <v>224</v>
      </c>
      <c r="E7" s="169" t="s">
        <v>225</v>
      </c>
      <c r="F7" s="169">
        <v>44470</v>
      </c>
      <c r="G7" s="169">
        <v>44470</v>
      </c>
      <c r="H7" s="170"/>
      <c r="I7" s="171">
        <v>1605.48</v>
      </c>
    </row>
    <row r="8" spans="1:9" ht="25.5">
      <c r="A8" s="165" t="s">
        <v>209</v>
      </c>
      <c r="B8" s="166" t="s">
        <v>222</v>
      </c>
      <c r="C8" s="167" t="s">
        <v>223</v>
      </c>
      <c r="D8" s="172" t="s">
        <v>226</v>
      </c>
      <c r="E8" s="169" t="s">
        <v>227</v>
      </c>
      <c r="F8" s="169">
        <v>44470</v>
      </c>
      <c r="G8" s="169">
        <v>44470</v>
      </c>
      <c r="H8" s="170"/>
      <c r="I8" s="171">
        <v>46</v>
      </c>
    </row>
    <row r="9" spans="1:9" ht="25.5">
      <c r="A9" s="165" t="s">
        <v>209</v>
      </c>
      <c r="B9" s="166" t="s">
        <v>228</v>
      </c>
      <c r="C9" s="167" t="s">
        <v>228</v>
      </c>
      <c r="D9" s="172" t="s">
        <v>229</v>
      </c>
      <c r="E9" s="169" t="s">
        <v>230</v>
      </c>
      <c r="F9" s="169">
        <v>44378</v>
      </c>
      <c r="G9" s="169">
        <v>44501</v>
      </c>
      <c r="H9" s="170"/>
      <c r="I9" s="171">
        <v>250</v>
      </c>
    </row>
    <row r="10" spans="1:9" ht="25.5">
      <c r="A10" s="165" t="s">
        <v>209</v>
      </c>
      <c r="B10" s="166" t="s">
        <v>231</v>
      </c>
      <c r="C10" s="167" t="s">
        <v>232</v>
      </c>
      <c r="D10" s="172" t="s">
        <v>233</v>
      </c>
      <c r="E10" s="169" t="s">
        <v>234</v>
      </c>
      <c r="F10" s="169">
        <v>44501</v>
      </c>
      <c r="G10" s="169">
        <v>44501</v>
      </c>
      <c r="H10" s="170"/>
      <c r="I10" s="171">
        <v>417.68</v>
      </c>
    </row>
    <row r="11" spans="1:9" ht="25.5">
      <c r="A11" s="165" t="s">
        <v>209</v>
      </c>
      <c r="B11" s="173" t="s">
        <v>235</v>
      </c>
      <c r="C11" s="167" t="s">
        <v>235</v>
      </c>
      <c r="D11" s="172" t="s">
        <v>236</v>
      </c>
      <c r="E11" s="169" t="s">
        <v>237</v>
      </c>
      <c r="F11" s="169">
        <v>44531</v>
      </c>
      <c r="G11" s="169">
        <v>44531</v>
      </c>
      <c r="H11" s="170"/>
      <c r="I11" s="171">
        <v>3500</v>
      </c>
    </row>
    <row r="12" spans="1:9" ht="38.25">
      <c r="A12" s="165" t="s">
        <v>209</v>
      </c>
      <c r="B12" s="166" t="s">
        <v>238</v>
      </c>
      <c r="C12" s="174" t="s">
        <v>239</v>
      </c>
      <c r="D12" s="175" t="s">
        <v>240</v>
      </c>
      <c r="E12" s="176" t="s">
        <v>241</v>
      </c>
      <c r="F12" s="177">
        <v>44250</v>
      </c>
      <c r="G12" s="177">
        <v>44250</v>
      </c>
      <c r="H12" s="170"/>
      <c r="I12" s="171">
        <v>544.5</v>
      </c>
    </row>
    <row r="13" spans="1:9" ht="38.25">
      <c r="A13" s="165" t="s">
        <v>209</v>
      </c>
      <c r="B13" s="166" t="s">
        <v>242</v>
      </c>
      <c r="C13" s="174" t="s">
        <v>243</v>
      </c>
      <c r="D13" s="175" t="s">
        <v>240</v>
      </c>
      <c r="E13" s="176" t="s">
        <v>241</v>
      </c>
      <c r="F13" s="177">
        <v>44372</v>
      </c>
      <c r="G13" s="177">
        <v>44372</v>
      </c>
      <c r="H13" s="170"/>
      <c r="I13" s="171">
        <v>726</v>
      </c>
    </row>
    <row r="14" spans="1:9" ht="39" thickBot="1">
      <c r="A14" s="178" t="s">
        <v>209</v>
      </c>
      <c r="B14" s="179" t="s">
        <v>244</v>
      </c>
      <c r="C14" s="180" t="s">
        <v>245</v>
      </c>
      <c r="D14" s="181" t="s">
        <v>240</v>
      </c>
      <c r="E14" s="182" t="s">
        <v>241</v>
      </c>
      <c r="F14" s="183">
        <v>44550</v>
      </c>
      <c r="G14" s="183">
        <v>44550</v>
      </c>
      <c r="H14" s="184"/>
      <c r="I14" s="185">
        <v>726</v>
      </c>
    </row>
    <row r="15" spans="1:9" ht="89.25">
      <c r="A15" s="186" t="s">
        <v>246</v>
      </c>
      <c r="B15" s="187" t="s">
        <v>247</v>
      </c>
      <c r="C15" s="188" t="s">
        <v>248</v>
      </c>
      <c r="D15" s="189" t="s">
        <v>249</v>
      </c>
      <c r="E15" s="189" t="s">
        <v>213</v>
      </c>
      <c r="F15" s="190">
        <v>44487</v>
      </c>
      <c r="G15" s="190">
        <v>44508</v>
      </c>
      <c r="H15" s="191"/>
      <c r="I15" s="164">
        <v>799.99</v>
      </c>
    </row>
    <row r="16" spans="1:9" ht="51">
      <c r="A16" s="192" t="s">
        <v>246</v>
      </c>
      <c r="B16" s="166" t="s">
        <v>247</v>
      </c>
      <c r="C16" s="193" t="s">
        <v>250</v>
      </c>
      <c r="D16" s="194" t="s">
        <v>251</v>
      </c>
      <c r="E16" s="194" t="s">
        <v>213</v>
      </c>
      <c r="F16" s="195">
        <v>44477</v>
      </c>
      <c r="G16" s="195">
        <v>44530</v>
      </c>
      <c r="H16" s="196"/>
      <c r="I16" s="197">
        <v>4072.86</v>
      </c>
    </row>
    <row r="17" spans="1:9" ht="76.5">
      <c r="A17" s="192" t="s">
        <v>246</v>
      </c>
      <c r="B17" s="166" t="s">
        <v>247</v>
      </c>
      <c r="C17" s="193" t="s">
        <v>252</v>
      </c>
      <c r="D17" s="194" t="s">
        <v>253</v>
      </c>
      <c r="E17" s="194" t="s">
        <v>213</v>
      </c>
      <c r="F17" s="195">
        <v>44480</v>
      </c>
      <c r="G17" s="195">
        <v>44519</v>
      </c>
      <c r="H17" s="196"/>
      <c r="I17" s="197">
        <v>2000</v>
      </c>
    </row>
    <row r="18" spans="1:9" ht="51">
      <c r="A18" s="192" t="s">
        <v>246</v>
      </c>
      <c r="B18" s="166" t="s">
        <v>247</v>
      </c>
      <c r="C18" s="193" t="s">
        <v>254</v>
      </c>
      <c r="D18" s="194" t="s">
        <v>255</v>
      </c>
      <c r="E18" s="194" t="s">
        <v>213</v>
      </c>
      <c r="F18" s="195">
        <v>44487</v>
      </c>
      <c r="G18" s="195">
        <v>44540</v>
      </c>
      <c r="H18" s="196"/>
      <c r="I18" s="197">
        <v>605</v>
      </c>
    </row>
    <row r="19" spans="1:9" ht="178.5">
      <c r="A19" s="192" t="s">
        <v>246</v>
      </c>
      <c r="B19" s="166" t="s">
        <v>247</v>
      </c>
      <c r="C19" s="193" t="s">
        <v>256</v>
      </c>
      <c r="D19" s="194" t="s">
        <v>257</v>
      </c>
      <c r="E19" s="194" t="s">
        <v>213</v>
      </c>
      <c r="F19" s="195">
        <v>44526</v>
      </c>
      <c r="G19" s="195">
        <v>44545</v>
      </c>
      <c r="H19" s="196"/>
      <c r="I19" s="197">
        <v>1815</v>
      </c>
    </row>
    <row r="20" spans="1:9" ht="63.75">
      <c r="A20" s="192" t="s">
        <v>246</v>
      </c>
      <c r="B20" s="166" t="s">
        <v>247</v>
      </c>
      <c r="C20" s="193" t="s">
        <v>258</v>
      </c>
      <c r="D20" s="194" t="s">
        <v>259</v>
      </c>
      <c r="E20" s="194" t="s">
        <v>260</v>
      </c>
      <c r="F20" s="195">
        <v>44450</v>
      </c>
      <c r="G20" s="195">
        <v>44556</v>
      </c>
      <c r="H20" s="196"/>
      <c r="I20" s="197">
        <v>19940.8</v>
      </c>
    </row>
    <row r="21" spans="1:9" ht="51">
      <c r="A21" s="192" t="s">
        <v>246</v>
      </c>
      <c r="B21" s="166" t="s">
        <v>247</v>
      </c>
      <c r="C21" s="193" t="s">
        <v>261</v>
      </c>
      <c r="D21" s="194" t="s">
        <v>262</v>
      </c>
      <c r="E21" s="194" t="s">
        <v>260</v>
      </c>
      <c r="F21" s="195">
        <v>44481</v>
      </c>
      <c r="G21" s="195">
        <v>44481</v>
      </c>
      <c r="H21" s="196"/>
      <c r="I21" s="197">
        <v>1499.8</v>
      </c>
    </row>
    <row r="22" spans="1:9" ht="51">
      <c r="A22" s="192" t="s">
        <v>246</v>
      </c>
      <c r="B22" s="166" t="s">
        <v>247</v>
      </c>
      <c r="C22" s="193" t="s">
        <v>263</v>
      </c>
      <c r="D22" s="194" t="s">
        <v>264</v>
      </c>
      <c r="E22" s="194" t="s">
        <v>260</v>
      </c>
      <c r="F22" s="195">
        <v>44481</v>
      </c>
      <c r="G22" s="195">
        <v>44481</v>
      </c>
      <c r="H22" s="196"/>
      <c r="I22" s="197">
        <v>1563.3</v>
      </c>
    </row>
    <row r="23" spans="1:9" ht="89.25">
      <c r="A23" s="192" t="s">
        <v>246</v>
      </c>
      <c r="B23" s="166" t="s">
        <v>247</v>
      </c>
      <c r="C23" s="193" t="s">
        <v>265</v>
      </c>
      <c r="D23" s="194" t="s">
        <v>266</v>
      </c>
      <c r="E23" s="194" t="s">
        <v>260</v>
      </c>
      <c r="F23" s="195">
        <v>44499</v>
      </c>
      <c r="G23" s="195">
        <v>44499</v>
      </c>
      <c r="H23" s="196"/>
      <c r="I23" s="197">
        <v>1815</v>
      </c>
    </row>
    <row r="24" spans="1:9" ht="229.5">
      <c r="A24" s="192" t="s">
        <v>246</v>
      </c>
      <c r="B24" s="166" t="s">
        <v>247</v>
      </c>
      <c r="C24" s="193" t="s">
        <v>267</v>
      </c>
      <c r="D24" s="194" t="s">
        <v>268</v>
      </c>
      <c r="E24" s="194" t="s">
        <v>269</v>
      </c>
      <c r="F24" s="195">
        <v>44501</v>
      </c>
      <c r="G24" s="195" t="s">
        <v>270</v>
      </c>
      <c r="H24" s="196"/>
      <c r="I24" s="197">
        <v>12010</v>
      </c>
    </row>
    <row r="25" spans="1:9" ht="204">
      <c r="A25" s="192" t="s">
        <v>246</v>
      </c>
      <c r="B25" s="166" t="s">
        <v>247</v>
      </c>
      <c r="C25" s="193" t="s">
        <v>271</v>
      </c>
      <c r="D25" s="194" t="s">
        <v>272</v>
      </c>
      <c r="E25" s="194" t="s">
        <v>273</v>
      </c>
      <c r="F25" s="195">
        <v>44470</v>
      </c>
      <c r="G25" s="195">
        <v>44561</v>
      </c>
      <c r="H25" s="196"/>
      <c r="I25" s="197">
        <v>3630</v>
      </c>
    </row>
    <row r="26" spans="1:9" ht="191.25">
      <c r="A26" s="192" t="s">
        <v>246</v>
      </c>
      <c r="B26" s="166" t="s">
        <v>247</v>
      </c>
      <c r="C26" s="193" t="s">
        <v>274</v>
      </c>
      <c r="D26" s="194" t="s">
        <v>275</v>
      </c>
      <c r="E26" s="194" t="s">
        <v>273</v>
      </c>
      <c r="F26" s="195">
        <v>44470</v>
      </c>
      <c r="G26" s="195">
        <v>44561</v>
      </c>
      <c r="H26" s="196"/>
      <c r="I26" s="197">
        <v>3630</v>
      </c>
    </row>
    <row r="27" spans="1:9" ht="204">
      <c r="A27" s="192" t="s">
        <v>246</v>
      </c>
      <c r="B27" s="166" t="s">
        <v>247</v>
      </c>
      <c r="C27" s="193" t="s">
        <v>276</v>
      </c>
      <c r="D27" s="194" t="s">
        <v>277</v>
      </c>
      <c r="E27" s="194" t="s">
        <v>273</v>
      </c>
      <c r="F27" s="195">
        <v>44470</v>
      </c>
      <c r="G27" s="195">
        <v>44561</v>
      </c>
      <c r="H27" s="196"/>
      <c r="I27" s="197">
        <v>1000</v>
      </c>
    </row>
    <row r="28" spans="1:9" ht="140.25">
      <c r="A28" s="192" t="s">
        <v>246</v>
      </c>
      <c r="B28" s="166" t="s">
        <v>247</v>
      </c>
      <c r="C28" s="193" t="s">
        <v>278</v>
      </c>
      <c r="D28" s="194" t="s">
        <v>279</v>
      </c>
      <c r="E28" s="194" t="s">
        <v>269</v>
      </c>
      <c r="F28" s="195">
        <v>44501</v>
      </c>
      <c r="G28" s="195">
        <v>44531</v>
      </c>
      <c r="H28" s="196"/>
      <c r="I28" s="197">
        <v>2783</v>
      </c>
    </row>
    <row r="29" spans="1:9" ht="204">
      <c r="A29" s="192" t="s">
        <v>246</v>
      </c>
      <c r="B29" s="166" t="s">
        <v>247</v>
      </c>
      <c r="C29" s="193" t="s">
        <v>280</v>
      </c>
      <c r="D29" s="194" t="s">
        <v>281</v>
      </c>
      <c r="E29" s="194" t="s">
        <v>269</v>
      </c>
      <c r="F29" s="195">
        <v>44480</v>
      </c>
      <c r="G29" s="195">
        <v>44561</v>
      </c>
      <c r="H29" s="196"/>
      <c r="I29" s="197">
        <v>1000</v>
      </c>
    </row>
    <row r="30" spans="1:9" ht="51">
      <c r="A30" s="192" t="s">
        <v>246</v>
      </c>
      <c r="B30" s="166" t="s">
        <v>247</v>
      </c>
      <c r="C30" s="193" t="s">
        <v>282</v>
      </c>
      <c r="D30" s="194" t="s">
        <v>283</v>
      </c>
      <c r="E30" s="194" t="s">
        <v>284</v>
      </c>
      <c r="F30" s="195">
        <v>44470</v>
      </c>
      <c r="G30" s="195">
        <v>44470</v>
      </c>
      <c r="H30" s="196"/>
      <c r="I30" s="197">
        <v>834.9</v>
      </c>
    </row>
    <row r="31" spans="1:9" ht="102">
      <c r="A31" s="192" t="s">
        <v>246</v>
      </c>
      <c r="B31" s="166" t="s">
        <v>247</v>
      </c>
      <c r="C31" s="193" t="s">
        <v>285</v>
      </c>
      <c r="D31" s="194" t="s">
        <v>286</v>
      </c>
      <c r="E31" s="194" t="s">
        <v>287</v>
      </c>
      <c r="F31" s="195">
        <v>44470</v>
      </c>
      <c r="G31" s="195">
        <v>44561</v>
      </c>
      <c r="H31" s="196"/>
      <c r="I31" s="197">
        <v>10890</v>
      </c>
    </row>
    <row r="32" spans="1:9" ht="89.25">
      <c r="A32" s="192" t="s">
        <v>246</v>
      </c>
      <c r="B32" s="166" t="s">
        <v>247</v>
      </c>
      <c r="C32" s="193" t="s">
        <v>288</v>
      </c>
      <c r="D32" s="194" t="s">
        <v>289</v>
      </c>
      <c r="E32" s="194" t="s">
        <v>287</v>
      </c>
      <c r="F32" s="195">
        <v>44470</v>
      </c>
      <c r="G32" s="195">
        <v>44500</v>
      </c>
      <c r="H32" s="196"/>
      <c r="I32" s="197">
        <v>4162.3999999999996</v>
      </c>
    </row>
    <row r="33" spans="1:9" ht="38.25">
      <c r="A33" s="192" t="s">
        <v>246</v>
      </c>
      <c r="B33" s="166" t="s">
        <v>290</v>
      </c>
      <c r="C33" s="193" t="s">
        <v>291</v>
      </c>
      <c r="D33" s="194" t="s">
        <v>292</v>
      </c>
      <c r="E33" s="194" t="s">
        <v>293</v>
      </c>
      <c r="F33" s="195">
        <v>44454</v>
      </c>
      <c r="G33" s="195">
        <v>44515</v>
      </c>
      <c r="H33" s="196"/>
      <c r="I33" s="197">
        <v>242242</v>
      </c>
    </row>
    <row r="34" spans="1:9" ht="38.25">
      <c r="A34" s="192" t="s">
        <v>246</v>
      </c>
      <c r="B34" s="166" t="s">
        <v>290</v>
      </c>
      <c r="C34" s="193" t="s">
        <v>294</v>
      </c>
      <c r="D34" s="194" t="s">
        <v>292</v>
      </c>
      <c r="E34" s="194" t="s">
        <v>293</v>
      </c>
      <c r="F34" s="195">
        <v>44454</v>
      </c>
      <c r="G34" s="195">
        <v>44515</v>
      </c>
      <c r="H34" s="196"/>
      <c r="I34" s="197">
        <v>242242</v>
      </c>
    </row>
    <row r="35" spans="1:9" ht="51">
      <c r="A35" s="192" t="s">
        <v>246</v>
      </c>
      <c r="B35" s="166" t="s">
        <v>290</v>
      </c>
      <c r="C35" s="193" t="s">
        <v>295</v>
      </c>
      <c r="D35" s="194" t="s">
        <v>292</v>
      </c>
      <c r="E35" s="194" t="s">
        <v>293</v>
      </c>
      <c r="F35" s="195">
        <v>44454</v>
      </c>
      <c r="G35" s="195">
        <v>44515</v>
      </c>
      <c r="H35" s="196"/>
      <c r="I35" s="197">
        <v>60560.5</v>
      </c>
    </row>
    <row r="36" spans="1:9" ht="38.25">
      <c r="A36" s="192" t="s">
        <v>246</v>
      </c>
      <c r="B36" s="166" t="s">
        <v>290</v>
      </c>
      <c r="C36" s="193" t="s">
        <v>296</v>
      </c>
      <c r="D36" s="194" t="s">
        <v>292</v>
      </c>
      <c r="E36" s="194" t="s">
        <v>293</v>
      </c>
      <c r="F36" s="195">
        <v>44454</v>
      </c>
      <c r="G36" s="195">
        <v>44515</v>
      </c>
      <c r="H36" s="196"/>
      <c r="I36" s="197">
        <v>60560.5</v>
      </c>
    </row>
    <row r="37" spans="1:9" ht="76.5">
      <c r="A37" s="192" t="s">
        <v>246</v>
      </c>
      <c r="B37" s="166" t="s">
        <v>290</v>
      </c>
      <c r="C37" s="193" t="s">
        <v>297</v>
      </c>
      <c r="D37" s="194" t="s">
        <v>292</v>
      </c>
      <c r="E37" s="194" t="s">
        <v>293</v>
      </c>
      <c r="F37" s="195">
        <v>44459</v>
      </c>
      <c r="G37" s="195">
        <v>44507</v>
      </c>
      <c r="H37" s="196"/>
      <c r="I37" s="197">
        <v>84045.619900000005</v>
      </c>
    </row>
    <row r="38" spans="1:9" ht="51">
      <c r="A38" s="192" t="s">
        <v>246</v>
      </c>
      <c r="B38" s="166" t="s">
        <v>290</v>
      </c>
      <c r="C38" s="193" t="s">
        <v>298</v>
      </c>
      <c r="D38" s="194" t="s">
        <v>292</v>
      </c>
      <c r="E38" s="194" t="s">
        <v>293</v>
      </c>
      <c r="F38" s="195">
        <v>44494</v>
      </c>
      <c r="G38" s="195">
        <v>44498</v>
      </c>
      <c r="H38" s="196"/>
      <c r="I38" s="197">
        <v>34485</v>
      </c>
    </row>
    <row r="39" spans="1:9" ht="63.75">
      <c r="A39" s="192" t="s">
        <v>246</v>
      </c>
      <c r="B39" s="166" t="s">
        <v>299</v>
      </c>
      <c r="C39" s="193" t="s">
        <v>300</v>
      </c>
      <c r="D39" s="194" t="s">
        <v>292</v>
      </c>
      <c r="E39" s="194" t="s">
        <v>301</v>
      </c>
      <c r="F39" s="195">
        <v>44459</v>
      </c>
      <c r="G39" s="195">
        <v>44453</v>
      </c>
      <c r="H39" s="196"/>
      <c r="I39" s="197">
        <v>125319.29</v>
      </c>
    </row>
    <row r="40" spans="1:9" ht="51">
      <c r="A40" s="192" t="s">
        <v>246</v>
      </c>
      <c r="B40" s="166" t="s">
        <v>290</v>
      </c>
      <c r="C40" s="193" t="s">
        <v>302</v>
      </c>
      <c r="D40" s="194" t="s">
        <v>292</v>
      </c>
      <c r="E40" s="198" t="s">
        <v>273</v>
      </c>
      <c r="F40" s="195">
        <v>44454</v>
      </c>
      <c r="G40" s="195">
        <v>44515</v>
      </c>
      <c r="H40" s="196"/>
      <c r="I40" s="197">
        <v>141342.51999999999</v>
      </c>
    </row>
    <row r="41" spans="1:9">
      <c r="A41" s="186" t="s">
        <v>61</v>
      </c>
      <c r="B41" s="199" t="s">
        <v>303</v>
      </c>
      <c r="C41" s="200"/>
      <c r="D41" s="201" t="s">
        <v>139</v>
      </c>
      <c r="E41" s="201"/>
      <c r="F41" s="202">
        <v>44489</v>
      </c>
      <c r="G41" s="202">
        <v>44553</v>
      </c>
      <c r="H41" s="203"/>
      <c r="I41" s="204">
        <f>14920*1.21</f>
        <v>18053.2</v>
      </c>
    </row>
    <row r="42" spans="1:9">
      <c r="A42" s="186"/>
      <c r="B42" s="205"/>
      <c r="C42" s="200"/>
      <c r="D42" s="201" t="s">
        <v>140</v>
      </c>
      <c r="E42" s="201"/>
      <c r="F42" s="202">
        <v>44489</v>
      </c>
      <c r="G42" s="202">
        <v>44553</v>
      </c>
      <c r="H42" s="203"/>
      <c r="I42" s="204">
        <v>11200</v>
      </c>
    </row>
    <row r="43" spans="1:9">
      <c r="A43" s="206" t="s">
        <v>61</v>
      </c>
      <c r="B43" s="207" t="s">
        <v>304</v>
      </c>
      <c r="C43" s="208"/>
      <c r="D43" s="209" t="s">
        <v>23</v>
      </c>
      <c r="E43" s="210"/>
      <c r="F43" s="211">
        <v>44552</v>
      </c>
      <c r="G43" s="211">
        <v>44561</v>
      </c>
      <c r="H43" s="212"/>
      <c r="I43" s="213">
        <v>4980.3599999999997</v>
      </c>
    </row>
    <row r="44" spans="1:9">
      <c r="A44" s="186"/>
      <c r="B44" s="205"/>
      <c r="C44" s="200"/>
      <c r="D44" s="201" t="s">
        <v>24</v>
      </c>
      <c r="E44" s="214"/>
      <c r="F44" s="202">
        <v>44552</v>
      </c>
      <c r="G44" s="202">
        <v>44561</v>
      </c>
      <c r="H44" s="215"/>
      <c r="I44" s="204">
        <v>4999.96</v>
      </c>
    </row>
    <row r="45" spans="1:9">
      <c r="A45" s="216"/>
      <c r="B45" s="217"/>
      <c r="C45" s="218"/>
      <c r="D45" s="201" t="s">
        <v>25</v>
      </c>
      <c r="E45" s="219"/>
      <c r="F45" s="202">
        <v>44552</v>
      </c>
      <c r="G45" s="202">
        <v>44561</v>
      </c>
      <c r="H45" s="220"/>
      <c r="I45" s="204">
        <v>3998.63</v>
      </c>
    </row>
    <row r="46" spans="1:9">
      <c r="A46" s="186"/>
      <c r="B46" s="205"/>
      <c r="C46" s="200"/>
      <c r="D46" s="201" t="s">
        <v>26</v>
      </c>
      <c r="E46" s="201"/>
      <c r="F46" s="202">
        <v>44551</v>
      </c>
      <c r="G46" s="202">
        <v>44551</v>
      </c>
      <c r="H46" s="215"/>
      <c r="I46" s="204">
        <v>10890</v>
      </c>
    </row>
    <row r="47" spans="1:9">
      <c r="A47" s="186"/>
      <c r="B47" s="205"/>
      <c r="C47" s="200"/>
      <c r="D47" s="201" t="s">
        <v>139</v>
      </c>
      <c r="E47" s="201"/>
      <c r="F47" s="202">
        <v>44556</v>
      </c>
      <c r="G47" s="202">
        <v>44561</v>
      </c>
      <c r="H47" s="215"/>
      <c r="I47" s="204">
        <v>12000</v>
      </c>
    </row>
    <row r="48" spans="1:9">
      <c r="A48" s="186"/>
      <c r="B48" s="205"/>
      <c r="C48" s="200"/>
      <c r="D48" s="201" t="s">
        <v>140</v>
      </c>
      <c r="E48" s="201"/>
      <c r="F48" s="202">
        <v>44556</v>
      </c>
      <c r="G48" s="202">
        <v>44561</v>
      </c>
      <c r="H48" s="215"/>
      <c r="I48" s="204">
        <v>8000</v>
      </c>
    </row>
    <row r="49" spans="1:9">
      <c r="A49" s="221"/>
      <c r="B49" s="222"/>
      <c r="C49" s="223"/>
      <c r="D49" s="224" t="s">
        <v>193</v>
      </c>
      <c r="E49" s="224"/>
      <c r="F49" s="225">
        <v>44556</v>
      </c>
      <c r="G49" s="225">
        <v>44561</v>
      </c>
      <c r="H49" s="226"/>
      <c r="I49" s="227">
        <v>9000</v>
      </c>
    </row>
    <row r="50" spans="1:9">
      <c r="A50" s="206" t="s">
        <v>61</v>
      </c>
      <c r="B50" s="207" t="s">
        <v>305</v>
      </c>
      <c r="C50" s="208"/>
      <c r="D50" s="209" t="s">
        <v>306</v>
      </c>
      <c r="E50" s="209"/>
      <c r="F50" s="211">
        <v>44512</v>
      </c>
      <c r="G50" s="211">
        <v>44512</v>
      </c>
      <c r="H50" s="212"/>
      <c r="I50" s="213">
        <f>14920*1.21</f>
        <v>18053.2</v>
      </c>
    </row>
    <row r="51" spans="1:9">
      <c r="A51" s="221"/>
      <c r="B51" s="228"/>
      <c r="C51" s="223"/>
      <c r="D51" s="224" t="s">
        <v>140</v>
      </c>
      <c r="E51" s="224"/>
      <c r="F51" s="225">
        <v>44489</v>
      </c>
      <c r="G51" s="225">
        <v>44553</v>
      </c>
      <c r="H51" s="226"/>
      <c r="I51" s="227">
        <v>11200</v>
      </c>
    </row>
    <row r="52" spans="1:9">
      <c r="A52" s="206" t="s">
        <v>61</v>
      </c>
      <c r="B52" s="207" t="s">
        <v>307</v>
      </c>
      <c r="C52" s="208"/>
      <c r="D52" s="209" t="s">
        <v>51</v>
      </c>
      <c r="E52" s="209"/>
      <c r="F52" s="211">
        <v>44553</v>
      </c>
      <c r="G52" s="211">
        <v>44561</v>
      </c>
      <c r="H52" s="212"/>
      <c r="I52" s="213">
        <v>9987.34</v>
      </c>
    </row>
    <row r="53" spans="1:9">
      <c r="A53" s="186"/>
      <c r="B53" s="205"/>
      <c r="C53" s="200"/>
      <c r="D53" s="201" t="s">
        <v>24</v>
      </c>
      <c r="E53" s="201"/>
      <c r="F53" s="202">
        <v>44553</v>
      </c>
      <c r="G53" s="202">
        <v>44561</v>
      </c>
      <c r="H53" s="215"/>
      <c r="I53" s="204">
        <v>5999.91</v>
      </c>
    </row>
    <row r="54" spans="1:9">
      <c r="A54" s="186"/>
      <c r="B54" s="205"/>
      <c r="C54" s="200"/>
      <c r="D54" s="201" t="s">
        <v>25</v>
      </c>
      <c r="E54" s="201"/>
      <c r="F54" s="202">
        <v>44553</v>
      </c>
      <c r="G54" s="202">
        <v>44561</v>
      </c>
      <c r="H54" s="215"/>
      <c r="I54" s="204">
        <v>3998</v>
      </c>
    </row>
    <row r="55" spans="1:9">
      <c r="A55" s="186"/>
      <c r="B55" s="205"/>
      <c r="C55" s="200"/>
      <c r="D55" s="201" t="s">
        <v>139</v>
      </c>
      <c r="E55" s="201"/>
      <c r="F55" s="202">
        <v>44553</v>
      </c>
      <c r="G55" s="202">
        <v>44561</v>
      </c>
      <c r="H55" s="215"/>
      <c r="I55" s="204">
        <v>13000</v>
      </c>
    </row>
    <row r="56" spans="1:9">
      <c r="A56" s="216"/>
      <c r="B56" s="217"/>
      <c r="C56" s="218"/>
      <c r="D56" s="219" t="s">
        <v>140</v>
      </c>
      <c r="E56" s="219"/>
      <c r="F56" s="229">
        <v>44553</v>
      </c>
      <c r="G56" s="229">
        <v>44561</v>
      </c>
      <c r="H56" s="220"/>
      <c r="I56" s="230">
        <v>9000</v>
      </c>
    </row>
    <row r="57" spans="1:9">
      <c r="A57" s="186"/>
      <c r="B57" s="205"/>
      <c r="C57" s="200"/>
      <c r="D57" s="201" t="s">
        <v>308</v>
      </c>
      <c r="E57" s="201"/>
      <c r="F57" s="202">
        <v>44546</v>
      </c>
      <c r="G57" s="202">
        <v>44561</v>
      </c>
      <c r="H57" s="215"/>
      <c r="I57" s="204">
        <v>12000</v>
      </c>
    </row>
    <row r="58" spans="1:9">
      <c r="A58" s="186"/>
      <c r="B58" s="199"/>
      <c r="C58" s="200"/>
      <c r="D58" s="201" t="s">
        <v>309</v>
      </c>
      <c r="E58" s="201"/>
      <c r="F58" s="202">
        <v>44553</v>
      </c>
      <c r="G58" s="202">
        <v>44561</v>
      </c>
      <c r="H58" s="215"/>
      <c r="I58" s="204">
        <v>12000</v>
      </c>
    </row>
    <row r="59" spans="1:9">
      <c r="A59" s="221"/>
      <c r="B59" s="228"/>
      <c r="C59" s="223"/>
      <c r="D59" s="224" t="s">
        <v>310</v>
      </c>
      <c r="E59" s="224"/>
      <c r="F59" s="225">
        <v>44548</v>
      </c>
      <c r="G59" s="225">
        <v>44561</v>
      </c>
      <c r="H59" s="226"/>
      <c r="I59" s="227">
        <v>14997.95</v>
      </c>
    </row>
    <row r="60" spans="1:9" ht="25.5">
      <c r="A60" s="206" t="s">
        <v>61</v>
      </c>
      <c r="B60" s="207" t="s">
        <v>311</v>
      </c>
      <c r="C60" s="208"/>
      <c r="D60" s="209" t="s">
        <v>51</v>
      </c>
      <c r="E60" s="209"/>
      <c r="F60" s="211">
        <v>44494</v>
      </c>
      <c r="G60" s="211">
        <v>44561</v>
      </c>
      <c r="H60" s="212"/>
      <c r="I60" s="213">
        <v>17977.13</v>
      </c>
    </row>
    <row r="61" spans="1:9">
      <c r="A61" s="186"/>
      <c r="B61" s="231"/>
      <c r="C61" s="200"/>
      <c r="D61" s="201" t="s">
        <v>24</v>
      </c>
      <c r="E61" s="201"/>
      <c r="F61" s="202">
        <v>44495</v>
      </c>
      <c r="G61" s="202">
        <v>44500</v>
      </c>
      <c r="H61" s="215"/>
      <c r="I61" s="204">
        <v>11499.15</v>
      </c>
    </row>
    <row r="62" spans="1:9">
      <c r="A62" s="216"/>
      <c r="B62" s="231"/>
      <c r="C62" s="218"/>
      <c r="D62" s="201" t="s">
        <v>25</v>
      </c>
      <c r="E62" s="201"/>
      <c r="F62" s="202">
        <v>44494</v>
      </c>
      <c r="G62" s="202">
        <v>44561</v>
      </c>
      <c r="H62" s="220"/>
      <c r="I62" s="204">
        <v>6989.72</v>
      </c>
    </row>
    <row r="63" spans="1:9">
      <c r="A63" s="216"/>
      <c r="B63" s="231"/>
      <c r="C63" s="218"/>
      <c r="D63" s="201" t="s">
        <v>26</v>
      </c>
      <c r="E63" s="201"/>
      <c r="F63" s="202">
        <v>44494</v>
      </c>
      <c r="G63" s="202">
        <v>44561</v>
      </c>
      <c r="H63" s="220"/>
      <c r="I63" s="204">
        <v>7458.05</v>
      </c>
    </row>
    <row r="64" spans="1:9">
      <c r="A64" s="186"/>
      <c r="B64" s="231"/>
      <c r="C64" s="200"/>
      <c r="D64" s="201" t="s">
        <v>27</v>
      </c>
      <c r="E64" s="201"/>
      <c r="F64" s="202">
        <v>44494</v>
      </c>
      <c r="G64" s="202">
        <v>44561</v>
      </c>
      <c r="H64" s="215"/>
      <c r="I64" s="204">
        <v>1500</v>
      </c>
    </row>
    <row r="65" spans="1:9">
      <c r="A65" s="186"/>
      <c r="B65" s="231"/>
      <c r="C65" s="200"/>
      <c r="D65" s="201" t="s">
        <v>28</v>
      </c>
      <c r="E65" s="201"/>
      <c r="F65" s="202">
        <v>44494</v>
      </c>
      <c r="G65" s="202">
        <v>44561</v>
      </c>
      <c r="H65" s="215"/>
      <c r="I65" s="204">
        <v>1000</v>
      </c>
    </row>
    <row r="66" spans="1:9">
      <c r="A66" s="186"/>
      <c r="B66" s="231"/>
      <c r="C66" s="200"/>
      <c r="D66" s="201" t="s">
        <v>30</v>
      </c>
      <c r="E66" s="201"/>
      <c r="F66" s="202">
        <v>44494</v>
      </c>
      <c r="G66" s="202">
        <v>44561</v>
      </c>
      <c r="H66" s="215"/>
      <c r="I66" s="204">
        <v>1500</v>
      </c>
    </row>
    <row r="67" spans="1:9">
      <c r="A67" s="186"/>
      <c r="B67" s="231"/>
      <c r="C67" s="200"/>
      <c r="D67" s="201" t="s">
        <v>312</v>
      </c>
      <c r="E67" s="201"/>
      <c r="F67" s="202">
        <v>44494</v>
      </c>
      <c r="G67" s="202">
        <v>44551</v>
      </c>
      <c r="H67" s="215"/>
      <c r="I67" s="204">
        <v>14000</v>
      </c>
    </row>
    <row r="68" spans="1:9">
      <c r="A68" s="186"/>
      <c r="B68" s="231"/>
      <c r="C68" s="200"/>
      <c r="D68" s="201" t="s">
        <v>46</v>
      </c>
      <c r="E68" s="201"/>
      <c r="F68" s="202">
        <v>44494</v>
      </c>
      <c r="G68" s="202">
        <v>44561</v>
      </c>
      <c r="H68" s="215"/>
      <c r="I68" s="204">
        <v>13000</v>
      </c>
    </row>
    <row r="69" spans="1:9">
      <c r="A69" s="186"/>
      <c r="B69" s="205"/>
      <c r="C69" s="200"/>
      <c r="D69" s="201" t="s">
        <v>140</v>
      </c>
      <c r="E69" s="201"/>
      <c r="F69" s="202">
        <v>44494</v>
      </c>
      <c r="G69" s="202">
        <v>44561</v>
      </c>
      <c r="H69" s="215"/>
      <c r="I69" s="204">
        <v>11000</v>
      </c>
    </row>
    <row r="70" spans="1:9">
      <c r="A70" s="186"/>
      <c r="B70" s="205"/>
      <c r="C70" s="200"/>
      <c r="D70" s="201" t="s">
        <v>193</v>
      </c>
      <c r="E70" s="201"/>
      <c r="F70" s="202">
        <v>44494</v>
      </c>
      <c r="G70" s="202">
        <v>44561</v>
      </c>
      <c r="H70" s="215"/>
      <c r="I70" s="204">
        <v>5000</v>
      </c>
    </row>
    <row r="71" spans="1:9">
      <c r="A71" s="232"/>
      <c r="B71" s="205"/>
      <c r="C71" s="200"/>
      <c r="D71" s="201" t="s">
        <v>49</v>
      </c>
      <c r="E71" s="201"/>
      <c r="F71" s="202">
        <v>44494</v>
      </c>
      <c r="G71" s="202">
        <v>44561</v>
      </c>
      <c r="H71" s="215"/>
      <c r="I71" s="204">
        <v>3000</v>
      </c>
    </row>
    <row r="72" spans="1:9">
      <c r="A72" s="186"/>
      <c r="B72" s="205"/>
      <c r="C72" s="200"/>
      <c r="D72" s="201" t="s">
        <v>313</v>
      </c>
      <c r="E72" s="201"/>
      <c r="F72" s="202">
        <v>44498</v>
      </c>
      <c r="G72" s="202">
        <v>44551</v>
      </c>
      <c r="H72" s="215"/>
      <c r="I72" s="204">
        <v>1500</v>
      </c>
    </row>
    <row r="73" spans="1:9">
      <c r="A73" s="186"/>
      <c r="B73" s="231"/>
      <c r="C73" s="200"/>
      <c r="D73" s="201" t="s">
        <v>15</v>
      </c>
      <c r="E73" s="201"/>
      <c r="F73" s="202">
        <v>44494</v>
      </c>
      <c r="G73" s="202">
        <v>44561</v>
      </c>
      <c r="H73" s="215"/>
      <c r="I73" s="204">
        <v>1499.99</v>
      </c>
    </row>
    <row r="74" spans="1:9">
      <c r="A74" s="186"/>
      <c r="B74" s="231"/>
      <c r="C74" s="200"/>
      <c r="D74" s="201" t="s">
        <v>314</v>
      </c>
      <c r="E74" s="201"/>
      <c r="F74" s="202">
        <v>44494</v>
      </c>
      <c r="G74" s="202">
        <v>44561</v>
      </c>
      <c r="H74" s="215"/>
      <c r="I74" s="204">
        <v>1500</v>
      </c>
    </row>
    <row r="75" spans="1:9">
      <c r="A75" s="216"/>
      <c r="B75" s="217"/>
      <c r="C75" s="218"/>
      <c r="D75" s="219" t="s">
        <v>52</v>
      </c>
      <c r="E75" s="219"/>
      <c r="F75" s="229">
        <v>44494</v>
      </c>
      <c r="G75" s="229">
        <v>44561</v>
      </c>
      <c r="H75" s="220"/>
      <c r="I75" s="230">
        <v>4000</v>
      </c>
    </row>
    <row r="76" spans="1:9">
      <c r="A76" s="186"/>
      <c r="B76" s="205"/>
      <c r="C76" s="200"/>
      <c r="D76" s="201" t="s">
        <v>40</v>
      </c>
      <c r="E76" s="201"/>
      <c r="F76" s="202">
        <v>44494</v>
      </c>
      <c r="G76" s="202">
        <v>44561</v>
      </c>
      <c r="H76" s="215"/>
      <c r="I76" s="204">
        <v>1500</v>
      </c>
    </row>
    <row r="77" spans="1:9">
      <c r="A77" s="186"/>
      <c r="B77" s="199"/>
      <c r="C77" s="200"/>
      <c r="D77" s="219" t="s">
        <v>315</v>
      </c>
      <c r="E77" s="201"/>
      <c r="F77" s="202">
        <v>44494</v>
      </c>
      <c r="G77" s="202">
        <v>44561</v>
      </c>
      <c r="H77" s="215"/>
      <c r="I77" s="204">
        <v>1000</v>
      </c>
    </row>
    <row r="78" spans="1:9">
      <c r="A78" s="186"/>
      <c r="B78" s="205"/>
      <c r="C78" s="200"/>
      <c r="D78" s="201" t="s">
        <v>13</v>
      </c>
      <c r="E78" s="201"/>
      <c r="F78" s="202">
        <v>44494</v>
      </c>
      <c r="G78" s="202">
        <v>44561</v>
      </c>
      <c r="H78" s="215"/>
      <c r="I78" s="204">
        <v>1500</v>
      </c>
    </row>
    <row r="79" spans="1:9">
      <c r="A79" s="186"/>
      <c r="B79" s="231"/>
      <c r="C79" s="200"/>
      <c r="D79" s="201" t="s">
        <v>19</v>
      </c>
      <c r="E79" s="201"/>
      <c r="F79" s="202">
        <v>44494</v>
      </c>
      <c r="G79" s="202">
        <v>44561</v>
      </c>
      <c r="H79" s="215"/>
      <c r="I79" s="204">
        <v>1000</v>
      </c>
    </row>
    <row r="80" spans="1:9">
      <c r="A80" s="186"/>
      <c r="B80" s="231"/>
      <c r="C80" s="200"/>
      <c r="D80" s="201" t="s">
        <v>316</v>
      </c>
      <c r="E80" s="201"/>
      <c r="F80" s="202">
        <v>44494</v>
      </c>
      <c r="G80" s="202">
        <v>44561</v>
      </c>
      <c r="H80" s="215"/>
      <c r="I80" s="204">
        <v>1500</v>
      </c>
    </row>
    <row r="81" spans="1:9">
      <c r="A81" s="221"/>
      <c r="B81" s="228"/>
      <c r="C81" s="223"/>
      <c r="D81" s="224" t="s">
        <v>317</v>
      </c>
      <c r="E81" s="224"/>
      <c r="F81" s="225">
        <v>44494</v>
      </c>
      <c r="G81" s="225">
        <v>44561</v>
      </c>
      <c r="H81" s="226"/>
      <c r="I81" s="227">
        <v>999.94</v>
      </c>
    </row>
    <row r="82" spans="1:9" ht="25.5">
      <c r="A82" s="206" t="s">
        <v>61</v>
      </c>
      <c r="B82" s="207" t="s">
        <v>318</v>
      </c>
      <c r="C82" s="208"/>
      <c r="D82" s="209" t="s">
        <v>51</v>
      </c>
      <c r="E82" s="209"/>
      <c r="F82" s="211">
        <v>44515</v>
      </c>
      <c r="G82" s="211">
        <v>44561</v>
      </c>
      <c r="H82" s="212"/>
      <c r="I82" s="213">
        <v>9001.18</v>
      </c>
    </row>
    <row r="83" spans="1:9">
      <c r="A83" s="186"/>
      <c r="B83" s="231"/>
      <c r="C83" s="200"/>
      <c r="D83" s="201" t="s">
        <v>23</v>
      </c>
      <c r="E83" s="201"/>
      <c r="F83" s="202">
        <v>44515</v>
      </c>
      <c r="G83" s="202">
        <v>44561</v>
      </c>
      <c r="H83" s="215"/>
      <c r="I83" s="204">
        <v>11988.26</v>
      </c>
    </row>
    <row r="84" spans="1:9">
      <c r="A84" s="186"/>
      <c r="B84" s="231"/>
      <c r="C84" s="200"/>
      <c r="D84" s="201" t="s">
        <v>24</v>
      </c>
      <c r="E84" s="201"/>
      <c r="F84" s="202">
        <v>44522</v>
      </c>
      <c r="G84" s="202">
        <v>44561</v>
      </c>
      <c r="H84" s="215"/>
      <c r="I84" s="204">
        <v>8999.92</v>
      </c>
    </row>
    <row r="85" spans="1:9">
      <c r="A85" s="186"/>
      <c r="B85" s="231"/>
      <c r="C85" s="200"/>
      <c r="D85" s="201" t="s">
        <v>25</v>
      </c>
      <c r="E85" s="201"/>
      <c r="F85" s="202">
        <v>44522</v>
      </c>
      <c r="G85" s="202">
        <v>44561</v>
      </c>
      <c r="H85" s="215"/>
      <c r="I85" s="204">
        <v>6996.66</v>
      </c>
    </row>
    <row r="86" spans="1:9">
      <c r="A86" s="216"/>
      <c r="B86" s="233"/>
      <c r="C86" s="218"/>
      <c r="D86" s="219" t="s">
        <v>26</v>
      </c>
      <c r="E86" s="219"/>
      <c r="F86" s="229">
        <v>44522</v>
      </c>
      <c r="G86" s="229">
        <v>44561</v>
      </c>
      <c r="H86" s="220"/>
      <c r="I86" s="230">
        <v>8013.73</v>
      </c>
    </row>
    <row r="87" spans="1:9">
      <c r="A87" s="186"/>
      <c r="B87" s="231"/>
      <c r="C87" s="200"/>
      <c r="D87" s="201" t="s">
        <v>28</v>
      </c>
      <c r="E87" s="201"/>
      <c r="F87" s="202">
        <v>44522</v>
      </c>
      <c r="G87" s="202">
        <v>44561</v>
      </c>
      <c r="H87" s="215"/>
      <c r="I87" s="204">
        <v>1000</v>
      </c>
    </row>
    <row r="88" spans="1:9">
      <c r="A88" s="186"/>
      <c r="B88" s="199"/>
      <c r="C88" s="200"/>
      <c r="D88" s="201" t="s">
        <v>27</v>
      </c>
      <c r="E88" s="201"/>
      <c r="F88" s="202">
        <v>44522</v>
      </c>
      <c r="G88" s="202">
        <v>44561</v>
      </c>
      <c r="H88" s="215"/>
      <c r="I88" s="204">
        <v>2000</v>
      </c>
    </row>
    <row r="89" spans="1:9">
      <c r="A89" s="186"/>
      <c r="B89" s="231"/>
      <c r="C89" s="200"/>
      <c r="D89" s="201" t="s">
        <v>29</v>
      </c>
      <c r="E89" s="201"/>
      <c r="F89" s="202">
        <v>44522</v>
      </c>
      <c r="G89" s="202">
        <v>44561</v>
      </c>
      <c r="H89" s="215"/>
      <c r="I89" s="204">
        <v>1000</v>
      </c>
    </row>
    <row r="90" spans="1:9">
      <c r="A90" s="186"/>
      <c r="B90" s="231"/>
      <c r="C90" s="200"/>
      <c r="D90" s="201" t="s">
        <v>139</v>
      </c>
      <c r="E90" s="201"/>
      <c r="F90" s="202">
        <v>44522</v>
      </c>
      <c r="G90" s="202">
        <v>44561</v>
      </c>
      <c r="H90" s="215"/>
      <c r="I90" s="204">
        <v>18000</v>
      </c>
    </row>
    <row r="91" spans="1:9">
      <c r="A91" s="186"/>
      <c r="B91" s="205"/>
      <c r="C91" s="200"/>
      <c r="D91" s="201" t="s">
        <v>140</v>
      </c>
      <c r="E91" s="201"/>
      <c r="F91" s="202">
        <v>44522</v>
      </c>
      <c r="G91" s="202">
        <v>44561</v>
      </c>
      <c r="H91" s="215"/>
      <c r="I91" s="204">
        <v>11000</v>
      </c>
    </row>
    <row r="92" spans="1:9">
      <c r="A92" s="234"/>
      <c r="B92" s="205"/>
      <c r="C92" s="200"/>
      <c r="D92" s="201" t="s">
        <v>193</v>
      </c>
      <c r="E92" s="201"/>
      <c r="F92" s="202">
        <v>44522</v>
      </c>
      <c r="G92" s="202">
        <v>44561</v>
      </c>
      <c r="H92" s="215"/>
      <c r="I92" s="204">
        <v>5000</v>
      </c>
    </row>
    <row r="93" spans="1:9">
      <c r="A93" s="186"/>
      <c r="B93" s="205"/>
      <c r="C93" s="200"/>
      <c r="D93" s="201" t="s">
        <v>147</v>
      </c>
      <c r="E93" s="201"/>
      <c r="F93" s="202">
        <v>44522</v>
      </c>
      <c r="G93" s="202">
        <v>44561</v>
      </c>
      <c r="H93" s="215"/>
      <c r="I93" s="204">
        <v>3500</v>
      </c>
    </row>
    <row r="94" spans="1:9">
      <c r="A94" s="186"/>
      <c r="B94" s="231"/>
      <c r="C94" s="200"/>
      <c r="D94" s="201" t="s">
        <v>313</v>
      </c>
      <c r="E94" s="201"/>
      <c r="F94" s="202">
        <v>44522</v>
      </c>
      <c r="G94" s="202">
        <v>44561</v>
      </c>
      <c r="H94" s="215"/>
      <c r="I94" s="204">
        <v>1500</v>
      </c>
    </row>
    <row r="95" spans="1:9">
      <c r="A95" s="186"/>
      <c r="B95" s="231"/>
      <c r="C95" s="200"/>
      <c r="D95" s="201" t="s">
        <v>319</v>
      </c>
      <c r="E95" s="201"/>
      <c r="F95" s="202">
        <v>44522</v>
      </c>
      <c r="G95" s="202">
        <v>44561</v>
      </c>
      <c r="H95" s="215"/>
      <c r="I95" s="204">
        <v>8000.52</v>
      </c>
    </row>
    <row r="96" spans="1:9">
      <c r="A96" s="186"/>
      <c r="B96" s="231"/>
      <c r="C96" s="200"/>
      <c r="D96" s="201" t="s">
        <v>320</v>
      </c>
      <c r="E96" s="201"/>
      <c r="F96" s="202">
        <v>44522</v>
      </c>
      <c r="G96" s="202">
        <v>44561</v>
      </c>
      <c r="H96" s="215"/>
      <c r="I96" s="204">
        <v>1000</v>
      </c>
    </row>
    <row r="97" spans="1:9">
      <c r="A97" s="186"/>
      <c r="B97" s="231"/>
      <c r="C97" s="200"/>
      <c r="D97" s="201" t="s">
        <v>316</v>
      </c>
      <c r="E97" s="201"/>
      <c r="F97" s="202">
        <v>44522</v>
      </c>
      <c r="G97" s="202">
        <v>44561</v>
      </c>
      <c r="H97" s="215"/>
      <c r="I97" s="204">
        <v>1000</v>
      </c>
    </row>
    <row r="98" spans="1:9">
      <c r="A98" s="186"/>
      <c r="B98" s="231"/>
      <c r="C98" s="200"/>
      <c r="D98" s="201" t="s">
        <v>20</v>
      </c>
      <c r="E98" s="201"/>
      <c r="F98" s="202">
        <v>44522</v>
      </c>
      <c r="G98" s="202">
        <v>44561</v>
      </c>
      <c r="H98" s="215"/>
      <c r="I98" s="204">
        <v>1000</v>
      </c>
    </row>
    <row r="99" spans="1:9">
      <c r="A99" s="186"/>
      <c r="B99" s="231"/>
      <c r="C99" s="200"/>
      <c r="D99" s="201" t="s">
        <v>19</v>
      </c>
      <c r="E99" s="201"/>
      <c r="F99" s="202">
        <v>44522</v>
      </c>
      <c r="G99" s="202">
        <v>44561</v>
      </c>
      <c r="H99" s="215"/>
      <c r="I99" s="204">
        <v>1000</v>
      </c>
    </row>
    <row r="100" spans="1:9">
      <c r="A100" s="186"/>
      <c r="B100" s="231"/>
      <c r="C100" s="200"/>
      <c r="D100" s="219" t="s">
        <v>52</v>
      </c>
      <c r="E100" s="201"/>
      <c r="F100" s="202">
        <v>44522</v>
      </c>
      <c r="G100" s="202">
        <v>44561</v>
      </c>
      <c r="H100" s="215"/>
      <c r="I100" s="204">
        <v>3000</v>
      </c>
    </row>
    <row r="101" spans="1:9">
      <c r="A101" s="186"/>
      <c r="B101" s="231"/>
      <c r="C101" s="200"/>
      <c r="D101" s="201" t="s">
        <v>321</v>
      </c>
      <c r="E101" s="201"/>
      <c r="F101" s="202">
        <v>44522</v>
      </c>
      <c r="G101" s="202">
        <v>44561</v>
      </c>
      <c r="H101" s="215"/>
      <c r="I101" s="204">
        <v>998.25</v>
      </c>
    </row>
    <row r="102" spans="1:9">
      <c r="A102" s="186"/>
      <c r="B102" s="231"/>
      <c r="C102" s="200"/>
      <c r="D102" s="219" t="s">
        <v>40</v>
      </c>
      <c r="E102" s="201"/>
      <c r="F102" s="202">
        <v>44522</v>
      </c>
      <c r="G102" s="202">
        <v>44561</v>
      </c>
      <c r="H102" s="215"/>
      <c r="I102" s="230">
        <v>1500</v>
      </c>
    </row>
    <row r="103" spans="1:9">
      <c r="A103" s="221"/>
      <c r="B103" s="228"/>
      <c r="C103" s="223"/>
      <c r="D103" s="224" t="s">
        <v>322</v>
      </c>
      <c r="E103" s="224"/>
      <c r="F103" s="225">
        <v>44522</v>
      </c>
      <c r="G103" s="225">
        <v>44561</v>
      </c>
      <c r="H103" s="226"/>
      <c r="I103" s="227">
        <v>1000</v>
      </c>
    </row>
    <row r="104" spans="1:9">
      <c r="A104" s="206" t="s">
        <v>61</v>
      </c>
      <c r="B104" s="207" t="s">
        <v>323</v>
      </c>
      <c r="C104" s="208"/>
      <c r="D104" s="210" t="s">
        <v>324</v>
      </c>
      <c r="E104" s="210"/>
      <c r="F104" s="211">
        <v>44529</v>
      </c>
      <c r="G104" s="211">
        <v>44561</v>
      </c>
      <c r="H104" s="212"/>
      <c r="I104" s="213">
        <v>18000</v>
      </c>
    </row>
    <row r="105" spans="1:9">
      <c r="A105" s="186"/>
      <c r="B105" s="205"/>
      <c r="C105" s="200"/>
      <c r="D105" s="201" t="s">
        <v>140</v>
      </c>
      <c r="E105" s="201"/>
      <c r="F105" s="202">
        <v>44529</v>
      </c>
      <c r="G105" s="202">
        <v>44561</v>
      </c>
      <c r="H105" s="215"/>
      <c r="I105" s="204">
        <v>12000</v>
      </c>
    </row>
    <row r="106" spans="1:9">
      <c r="A106" s="234"/>
      <c r="B106" s="205"/>
      <c r="C106" s="200"/>
      <c r="D106" s="201" t="s">
        <v>325</v>
      </c>
      <c r="E106" s="201"/>
      <c r="F106" s="202">
        <v>44529</v>
      </c>
      <c r="G106" s="202">
        <v>44561</v>
      </c>
      <c r="H106" s="215"/>
      <c r="I106" s="204">
        <v>5000</v>
      </c>
    </row>
    <row r="107" spans="1:9">
      <c r="A107" s="186"/>
      <c r="B107" s="205"/>
      <c r="C107" s="200"/>
      <c r="D107" s="201" t="s">
        <v>147</v>
      </c>
      <c r="E107" s="201"/>
      <c r="F107" s="202">
        <v>44529</v>
      </c>
      <c r="G107" s="202">
        <v>44561</v>
      </c>
      <c r="H107" s="215"/>
      <c r="I107" s="204">
        <v>3000</v>
      </c>
    </row>
    <row r="108" spans="1:9">
      <c r="A108" s="186"/>
      <c r="B108" s="231"/>
      <c r="C108" s="200"/>
      <c r="D108" s="201" t="s">
        <v>326</v>
      </c>
      <c r="E108" s="201"/>
      <c r="F108" s="202">
        <v>44531</v>
      </c>
      <c r="G108" s="202">
        <v>44561</v>
      </c>
      <c r="H108" s="215"/>
      <c r="I108" s="204">
        <v>8000</v>
      </c>
    </row>
    <row r="109" spans="1:9">
      <c r="A109" s="186"/>
      <c r="B109" s="231"/>
      <c r="C109" s="200"/>
      <c r="D109" s="201" t="s">
        <v>327</v>
      </c>
      <c r="E109" s="201"/>
      <c r="F109" s="202">
        <v>44529</v>
      </c>
      <c r="G109" s="202">
        <v>44561</v>
      </c>
      <c r="H109" s="215"/>
      <c r="I109" s="204">
        <v>5999.76</v>
      </c>
    </row>
    <row r="110" spans="1:9">
      <c r="A110" s="186"/>
      <c r="B110" s="231"/>
      <c r="C110" s="200"/>
      <c r="D110" s="201" t="s">
        <v>328</v>
      </c>
      <c r="E110" s="201"/>
      <c r="F110" s="202">
        <v>44529</v>
      </c>
      <c r="G110" s="202">
        <v>44561</v>
      </c>
      <c r="H110" s="215"/>
      <c r="I110" s="204">
        <v>4995</v>
      </c>
    </row>
    <row r="111" spans="1:9">
      <c r="A111" s="186"/>
      <c r="B111" s="231"/>
      <c r="C111" s="200"/>
      <c r="D111" s="201" t="s">
        <v>321</v>
      </c>
      <c r="E111" s="201"/>
      <c r="F111" s="202">
        <v>44529</v>
      </c>
      <c r="G111" s="202">
        <v>44561</v>
      </c>
      <c r="H111" s="215"/>
      <c r="I111" s="204">
        <v>998.25</v>
      </c>
    </row>
    <row r="112" spans="1:9">
      <c r="A112" s="186"/>
      <c r="B112" s="231"/>
      <c r="C112" s="200"/>
      <c r="D112" s="201" t="s">
        <v>329</v>
      </c>
      <c r="E112" s="201"/>
      <c r="F112" s="202">
        <v>44529</v>
      </c>
      <c r="G112" s="202">
        <v>44561</v>
      </c>
      <c r="H112" s="215"/>
      <c r="I112" s="204">
        <v>5000</v>
      </c>
    </row>
    <row r="113" spans="1:9">
      <c r="A113" s="186"/>
      <c r="B113" s="231"/>
      <c r="C113" s="200"/>
      <c r="D113" s="201" t="s">
        <v>51</v>
      </c>
      <c r="E113" s="201"/>
      <c r="F113" s="202">
        <v>44529</v>
      </c>
      <c r="G113" s="202">
        <v>44561</v>
      </c>
      <c r="H113" s="215"/>
      <c r="I113" s="204">
        <v>14500.49</v>
      </c>
    </row>
    <row r="114" spans="1:9">
      <c r="A114" s="186"/>
      <c r="B114" s="231"/>
      <c r="C114" s="200"/>
      <c r="D114" s="201" t="s">
        <v>330</v>
      </c>
      <c r="E114" s="201"/>
      <c r="F114" s="202">
        <v>44529</v>
      </c>
      <c r="G114" s="202">
        <v>44561</v>
      </c>
      <c r="H114" s="215"/>
      <c r="I114" s="204">
        <v>29566.639999999999</v>
      </c>
    </row>
    <row r="115" spans="1:9">
      <c r="A115" s="186"/>
      <c r="B115" s="231"/>
      <c r="C115" s="200"/>
      <c r="D115" s="201" t="s">
        <v>331</v>
      </c>
      <c r="E115" s="201"/>
      <c r="F115" s="202">
        <v>44529</v>
      </c>
      <c r="G115" s="202">
        <v>44561</v>
      </c>
      <c r="H115" s="215"/>
      <c r="I115" s="204">
        <v>8999.98</v>
      </c>
    </row>
    <row r="116" spans="1:9">
      <c r="A116" s="186"/>
      <c r="B116" s="231"/>
      <c r="C116" s="200"/>
      <c r="D116" s="201" t="s">
        <v>332</v>
      </c>
      <c r="E116" s="201"/>
      <c r="F116" s="202">
        <v>44529</v>
      </c>
      <c r="G116" s="202">
        <v>44561</v>
      </c>
      <c r="H116" s="215"/>
      <c r="I116" s="204">
        <v>24959.88</v>
      </c>
    </row>
    <row r="117" spans="1:9">
      <c r="A117" s="186"/>
      <c r="B117" s="231"/>
      <c r="C117" s="200"/>
      <c r="D117" s="201" t="s">
        <v>333</v>
      </c>
      <c r="E117" s="201"/>
      <c r="F117" s="202">
        <v>44529</v>
      </c>
      <c r="G117" s="202">
        <v>44561</v>
      </c>
      <c r="H117" s="215"/>
      <c r="I117" s="204">
        <v>6994.47</v>
      </c>
    </row>
    <row r="118" spans="1:9">
      <c r="A118" s="186"/>
      <c r="B118" s="231"/>
      <c r="C118" s="200"/>
      <c r="D118" s="201" t="s">
        <v>334</v>
      </c>
      <c r="E118" s="201"/>
      <c r="F118" s="202">
        <v>44529</v>
      </c>
      <c r="G118" s="202">
        <v>44561</v>
      </c>
      <c r="H118" s="215"/>
      <c r="I118" s="204">
        <v>24145</v>
      </c>
    </row>
    <row r="119" spans="1:9">
      <c r="A119" s="186"/>
      <c r="B119" s="231"/>
      <c r="C119" s="200"/>
      <c r="D119" s="201" t="s">
        <v>26</v>
      </c>
      <c r="E119" s="201"/>
      <c r="F119" s="202">
        <v>44529</v>
      </c>
      <c r="G119" s="202">
        <v>44561</v>
      </c>
      <c r="H119" s="215"/>
      <c r="I119" s="204">
        <v>5972.07</v>
      </c>
    </row>
    <row r="120" spans="1:9">
      <c r="A120" s="186"/>
      <c r="B120" s="231"/>
      <c r="C120" s="200"/>
      <c r="D120" s="201" t="s">
        <v>27</v>
      </c>
      <c r="E120" s="201"/>
      <c r="F120" s="202">
        <v>44529</v>
      </c>
      <c r="G120" s="202">
        <v>44561</v>
      </c>
      <c r="H120" s="215"/>
      <c r="I120" s="204">
        <v>1500</v>
      </c>
    </row>
    <row r="121" spans="1:9">
      <c r="A121" s="186"/>
      <c r="B121" s="205"/>
      <c r="C121" s="200"/>
      <c r="D121" s="201" t="s">
        <v>28</v>
      </c>
      <c r="E121" s="201"/>
      <c r="F121" s="202">
        <v>44529</v>
      </c>
      <c r="G121" s="202">
        <v>44561</v>
      </c>
      <c r="H121" s="215"/>
      <c r="I121" s="204">
        <v>1000</v>
      </c>
    </row>
    <row r="122" spans="1:9">
      <c r="A122" s="186"/>
      <c r="B122" s="205"/>
      <c r="C122" s="200"/>
      <c r="D122" s="201" t="s">
        <v>31</v>
      </c>
      <c r="E122" s="201"/>
      <c r="F122" s="202">
        <v>44529</v>
      </c>
      <c r="G122" s="202">
        <v>44561</v>
      </c>
      <c r="H122" s="215"/>
      <c r="I122" s="204">
        <v>1500</v>
      </c>
    </row>
    <row r="123" spans="1:9">
      <c r="A123" s="186"/>
      <c r="B123" s="205"/>
      <c r="C123" s="200"/>
      <c r="D123" s="201" t="s">
        <v>40</v>
      </c>
      <c r="E123" s="201"/>
      <c r="F123" s="202">
        <v>44529</v>
      </c>
      <c r="G123" s="202">
        <v>44561</v>
      </c>
      <c r="H123" s="215"/>
      <c r="I123" s="204">
        <v>1500</v>
      </c>
    </row>
    <row r="124" spans="1:9">
      <c r="A124" s="186"/>
      <c r="B124" s="205"/>
      <c r="C124" s="200"/>
      <c r="D124" s="219" t="s">
        <v>52</v>
      </c>
      <c r="E124" s="201"/>
      <c r="F124" s="202">
        <v>44529</v>
      </c>
      <c r="G124" s="202">
        <v>44561</v>
      </c>
      <c r="H124" s="215"/>
      <c r="I124" s="204">
        <v>4000</v>
      </c>
    </row>
    <row r="125" spans="1:9">
      <c r="A125" s="186"/>
      <c r="B125" s="205"/>
      <c r="C125" s="200"/>
      <c r="D125" s="201" t="s">
        <v>19</v>
      </c>
      <c r="E125" s="201"/>
      <c r="F125" s="202">
        <v>44529</v>
      </c>
      <c r="G125" s="202">
        <v>44561</v>
      </c>
      <c r="H125" s="215"/>
      <c r="I125" s="204">
        <v>1000</v>
      </c>
    </row>
    <row r="126" spans="1:9">
      <c r="A126" s="186"/>
      <c r="B126" s="205"/>
      <c r="C126" s="200"/>
      <c r="D126" s="201" t="s">
        <v>21</v>
      </c>
      <c r="E126" s="201"/>
      <c r="F126" s="202">
        <v>44532</v>
      </c>
      <c r="G126" s="202">
        <v>44561</v>
      </c>
      <c r="H126" s="215"/>
      <c r="I126" s="204">
        <v>1500</v>
      </c>
    </row>
    <row r="127" spans="1:9">
      <c r="A127" s="186"/>
      <c r="B127" s="205"/>
      <c r="C127" s="200"/>
      <c r="D127" s="219" t="s">
        <v>315</v>
      </c>
      <c r="E127" s="201"/>
      <c r="F127" s="202">
        <v>44529</v>
      </c>
      <c r="G127" s="202">
        <v>44561</v>
      </c>
      <c r="H127" s="215"/>
      <c r="I127" s="204">
        <v>2000</v>
      </c>
    </row>
    <row r="128" spans="1:9">
      <c r="A128" s="221"/>
      <c r="B128" s="222"/>
      <c r="C128" s="223"/>
      <c r="D128" s="235" t="s">
        <v>53</v>
      </c>
      <c r="E128" s="224" t="s">
        <v>335</v>
      </c>
      <c r="F128" s="225">
        <v>44531</v>
      </c>
      <c r="G128" s="225">
        <v>44561</v>
      </c>
      <c r="H128" s="226"/>
      <c r="I128" s="227">
        <f>7600*1.21</f>
        <v>9196</v>
      </c>
    </row>
    <row r="129" spans="1:9" ht="25.5">
      <c r="A129" s="208" t="s">
        <v>61</v>
      </c>
      <c r="B129" s="207" t="s">
        <v>336</v>
      </c>
      <c r="C129" s="208"/>
      <c r="D129" s="209" t="s">
        <v>312</v>
      </c>
      <c r="E129" s="209"/>
      <c r="F129" s="211">
        <v>44500</v>
      </c>
      <c r="G129" s="211">
        <v>44545</v>
      </c>
      <c r="H129" s="212"/>
      <c r="I129" s="213">
        <v>14000</v>
      </c>
    </row>
    <row r="130" spans="1:9">
      <c r="A130" s="200"/>
      <c r="B130" s="205"/>
      <c r="C130" s="200"/>
      <c r="D130" s="201" t="s">
        <v>46</v>
      </c>
      <c r="E130" s="201"/>
      <c r="F130" s="202">
        <v>44489</v>
      </c>
      <c r="G130" s="202">
        <v>44548</v>
      </c>
      <c r="H130" s="215"/>
      <c r="I130" s="204">
        <v>17000</v>
      </c>
    </row>
    <row r="131" spans="1:9">
      <c r="A131" s="200"/>
      <c r="B131" s="205"/>
      <c r="C131" s="200"/>
      <c r="D131" s="201" t="s">
        <v>140</v>
      </c>
      <c r="E131" s="201"/>
      <c r="F131" s="202">
        <v>44489</v>
      </c>
      <c r="G131" s="202">
        <v>44548</v>
      </c>
      <c r="H131" s="215"/>
      <c r="I131" s="204">
        <v>14000</v>
      </c>
    </row>
    <row r="132" spans="1:9">
      <c r="A132" s="200"/>
      <c r="B132" s="205"/>
      <c r="C132" s="200"/>
      <c r="D132" s="201" t="s">
        <v>23</v>
      </c>
      <c r="E132" s="201"/>
      <c r="F132" s="202">
        <v>44490</v>
      </c>
      <c r="G132" s="202">
        <v>44548</v>
      </c>
      <c r="H132" s="215"/>
      <c r="I132" s="204">
        <v>12991.62</v>
      </c>
    </row>
    <row r="133" spans="1:9">
      <c r="A133" s="200"/>
      <c r="B133" s="205"/>
      <c r="C133" s="200"/>
      <c r="D133" s="201" t="s">
        <v>24</v>
      </c>
      <c r="E133" s="201"/>
      <c r="F133" s="202">
        <v>44488</v>
      </c>
      <c r="G133" s="202">
        <v>44549</v>
      </c>
      <c r="H133" s="215"/>
      <c r="I133" s="204">
        <v>9999.9699999999993</v>
      </c>
    </row>
    <row r="134" spans="1:9">
      <c r="A134" s="200"/>
      <c r="B134" s="205"/>
      <c r="C134" s="200"/>
      <c r="D134" s="201" t="s">
        <v>25</v>
      </c>
      <c r="E134" s="201"/>
      <c r="F134" s="202">
        <v>44494</v>
      </c>
      <c r="G134" s="202">
        <v>44548</v>
      </c>
      <c r="H134" s="215"/>
      <c r="I134" s="204">
        <v>6995.9</v>
      </c>
    </row>
    <row r="135" spans="1:9">
      <c r="A135" s="200"/>
      <c r="B135" s="205"/>
      <c r="C135" s="200"/>
      <c r="D135" s="201" t="s">
        <v>337</v>
      </c>
      <c r="E135" s="201" t="s">
        <v>338</v>
      </c>
      <c r="F135" s="202">
        <v>44488</v>
      </c>
      <c r="G135" s="202">
        <v>44517</v>
      </c>
      <c r="H135" s="215"/>
      <c r="I135" s="204">
        <v>17949.990000000002</v>
      </c>
    </row>
    <row r="136" spans="1:9">
      <c r="A136" s="200"/>
      <c r="B136" s="205"/>
      <c r="C136" s="200"/>
      <c r="D136" s="201" t="s">
        <v>339</v>
      </c>
      <c r="E136" s="201" t="s">
        <v>338</v>
      </c>
      <c r="F136" s="202">
        <v>44494</v>
      </c>
      <c r="G136" s="202">
        <v>44550</v>
      </c>
      <c r="H136" s="215"/>
      <c r="I136" s="204">
        <v>17849.990000000002</v>
      </c>
    </row>
    <row r="137" spans="1:9">
      <c r="A137" s="223"/>
      <c r="B137" s="222"/>
      <c r="C137" s="223"/>
      <c r="D137" s="224" t="s">
        <v>340</v>
      </c>
      <c r="E137" s="224" t="s">
        <v>341</v>
      </c>
      <c r="F137" s="225"/>
      <c r="G137" s="225"/>
      <c r="H137" s="226"/>
      <c r="I137" s="227">
        <v>4199.99</v>
      </c>
    </row>
    <row r="138" spans="1:9">
      <c r="A138" s="206" t="s">
        <v>61</v>
      </c>
      <c r="B138" s="207" t="s">
        <v>342</v>
      </c>
      <c r="C138" s="208"/>
      <c r="D138" s="209" t="s">
        <v>51</v>
      </c>
      <c r="E138" s="209"/>
      <c r="F138" s="211">
        <v>44533</v>
      </c>
      <c r="G138" s="211">
        <v>44561</v>
      </c>
      <c r="H138" s="212"/>
      <c r="I138" s="213">
        <v>17997.830000000002</v>
      </c>
    </row>
    <row r="139" spans="1:9">
      <c r="A139" s="186"/>
      <c r="B139" s="205"/>
      <c r="C139" s="200"/>
      <c r="D139" s="201" t="s">
        <v>24</v>
      </c>
      <c r="E139" s="201"/>
      <c r="F139" s="202">
        <v>44534</v>
      </c>
      <c r="G139" s="202">
        <v>44561</v>
      </c>
      <c r="H139" s="215"/>
      <c r="I139" s="204">
        <v>10999.66</v>
      </c>
    </row>
    <row r="140" spans="1:9">
      <c r="A140" s="186"/>
      <c r="B140" s="205"/>
      <c r="C140" s="200"/>
      <c r="D140" s="201" t="s">
        <v>137</v>
      </c>
      <c r="E140" s="201"/>
      <c r="F140" s="202">
        <v>44533</v>
      </c>
      <c r="G140" s="202">
        <v>44561</v>
      </c>
      <c r="H140" s="215"/>
      <c r="I140" s="204">
        <v>8479.0499999999993</v>
      </c>
    </row>
    <row r="141" spans="1:9">
      <c r="A141" s="186"/>
      <c r="B141" s="205"/>
      <c r="C141" s="200"/>
      <c r="D141" s="201" t="s">
        <v>26</v>
      </c>
      <c r="E141" s="201"/>
      <c r="F141" s="202">
        <v>44533</v>
      </c>
      <c r="G141" s="202">
        <v>44561</v>
      </c>
      <c r="H141" s="215"/>
      <c r="I141" s="204">
        <v>12487.78</v>
      </c>
    </row>
    <row r="142" spans="1:9">
      <c r="A142" s="186"/>
      <c r="B142" s="205"/>
      <c r="C142" s="200"/>
      <c r="D142" s="201" t="s">
        <v>28</v>
      </c>
      <c r="E142" s="201"/>
      <c r="F142" s="202">
        <v>44533</v>
      </c>
      <c r="G142" s="202">
        <v>44561</v>
      </c>
      <c r="H142" s="215"/>
      <c r="I142" s="204">
        <v>1500</v>
      </c>
    </row>
    <row r="143" spans="1:9">
      <c r="A143" s="186"/>
      <c r="B143" s="205"/>
      <c r="C143" s="200"/>
      <c r="D143" s="201" t="s">
        <v>27</v>
      </c>
      <c r="E143" s="201"/>
      <c r="F143" s="202">
        <v>44533</v>
      </c>
      <c r="G143" s="202">
        <v>44561</v>
      </c>
      <c r="H143" s="215"/>
      <c r="I143" s="204">
        <v>2000</v>
      </c>
    </row>
    <row r="144" spans="1:9">
      <c r="A144" s="186"/>
      <c r="B144" s="205"/>
      <c r="C144" s="200"/>
      <c r="D144" s="201" t="s">
        <v>30</v>
      </c>
      <c r="E144" s="201"/>
      <c r="F144" s="202">
        <v>44533</v>
      </c>
      <c r="G144" s="202">
        <v>44561</v>
      </c>
      <c r="H144" s="215"/>
      <c r="I144" s="204">
        <v>1500</v>
      </c>
    </row>
    <row r="145" spans="1:9">
      <c r="A145" s="186"/>
      <c r="B145" s="205"/>
      <c r="C145" s="200"/>
      <c r="D145" s="201" t="s">
        <v>139</v>
      </c>
      <c r="E145" s="201"/>
      <c r="F145" s="202">
        <v>44534</v>
      </c>
      <c r="G145" s="202">
        <v>44561</v>
      </c>
      <c r="H145" s="215"/>
      <c r="I145" s="204">
        <v>15000</v>
      </c>
    </row>
    <row r="146" spans="1:9">
      <c r="A146" s="186"/>
      <c r="B146" s="205"/>
      <c r="C146" s="200"/>
      <c r="D146" s="201" t="s">
        <v>140</v>
      </c>
      <c r="E146" s="201"/>
      <c r="F146" s="202">
        <v>44537</v>
      </c>
      <c r="G146" s="202">
        <v>44561</v>
      </c>
      <c r="H146" s="215"/>
      <c r="I146" s="204">
        <v>10000</v>
      </c>
    </row>
    <row r="147" spans="1:9">
      <c r="A147" s="186"/>
      <c r="B147" s="205"/>
      <c r="C147" s="200"/>
      <c r="D147" s="201" t="s">
        <v>193</v>
      </c>
      <c r="E147" s="201"/>
      <c r="F147" s="202">
        <v>44534</v>
      </c>
      <c r="G147" s="202">
        <v>44561</v>
      </c>
      <c r="H147" s="215"/>
      <c r="I147" s="204">
        <v>5000</v>
      </c>
    </row>
    <row r="148" spans="1:9">
      <c r="A148" s="186"/>
      <c r="B148" s="205"/>
      <c r="C148" s="200"/>
      <c r="D148" s="201" t="s">
        <v>147</v>
      </c>
      <c r="E148" s="201"/>
      <c r="F148" s="202">
        <v>44534</v>
      </c>
      <c r="G148" s="202">
        <v>44561</v>
      </c>
      <c r="H148" s="215"/>
      <c r="I148" s="204">
        <v>3000</v>
      </c>
    </row>
    <row r="149" spans="1:9">
      <c r="A149" s="186"/>
      <c r="B149" s="205"/>
      <c r="C149" s="200"/>
      <c r="D149" s="201" t="s">
        <v>11</v>
      </c>
      <c r="E149" s="201"/>
      <c r="F149" s="202">
        <v>44534</v>
      </c>
      <c r="G149" s="202">
        <v>44561</v>
      </c>
      <c r="H149" s="215"/>
      <c r="I149" s="204">
        <v>2000</v>
      </c>
    </row>
    <row r="150" spans="1:9">
      <c r="A150" s="186"/>
      <c r="B150" s="205"/>
      <c r="C150" s="200"/>
      <c r="D150" s="201" t="s">
        <v>314</v>
      </c>
      <c r="E150" s="201"/>
      <c r="F150" s="202">
        <v>44534</v>
      </c>
      <c r="G150" s="202">
        <v>44561</v>
      </c>
      <c r="H150" s="215"/>
      <c r="I150" s="204">
        <v>1500</v>
      </c>
    </row>
    <row r="151" spans="1:9">
      <c r="A151" s="186"/>
      <c r="B151" s="205"/>
      <c r="C151" s="200"/>
      <c r="D151" s="201" t="s">
        <v>15</v>
      </c>
      <c r="E151" s="201"/>
      <c r="F151" s="202">
        <v>44534</v>
      </c>
      <c r="G151" s="202">
        <v>44561</v>
      </c>
      <c r="H151" s="215"/>
      <c r="I151" s="204">
        <v>1500</v>
      </c>
    </row>
    <row r="152" spans="1:9">
      <c r="A152" s="186"/>
      <c r="B152" s="205"/>
      <c r="C152" s="200"/>
      <c r="D152" s="201" t="s">
        <v>316</v>
      </c>
      <c r="E152" s="201"/>
      <c r="F152" s="202">
        <v>44534</v>
      </c>
      <c r="G152" s="202">
        <v>44561</v>
      </c>
      <c r="H152" s="215"/>
      <c r="I152" s="204">
        <v>1500</v>
      </c>
    </row>
    <row r="153" spans="1:9">
      <c r="A153" s="186"/>
      <c r="B153" s="205"/>
      <c r="C153" s="200"/>
      <c r="D153" s="201" t="s">
        <v>13</v>
      </c>
      <c r="E153" s="201"/>
      <c r="F153" s="202">
        <v>44536</v>
      </c>
      <c r="G153" s="202">
        <v>44561</v>
      </c>
      <c r="H153" s="215"/>
      <c r="I153" s="204">
        <v>1500</v>
      </c>
    </row>
    <row r="154" spans="1:9">
      <c r="A154" s="186"/>
      <c r="B154" s="205"/>
      <c r="C154" s="200"/>
      <c r="D154" s="201" t="s">
        <v>19</v>
      </c>
      <c r="E154" s="201"/>
      <c r="F154" s="202">
        <v>44534</v>
      </c>
      <c r="G154" s="202">
        <v>44561</v>
      </c>
      <c r="H154" s="215"/>
      <c r="I154" s="204">
        <v>1000</v>
      </c>
    </row>
    <row r="155" spans="1:9">
      <c r="A155" s="186"/>
      <c r="B155" s="205"/>
      <c r="C155" s="200"/>
      <c r="D155" s="219" t="s">
        <v>52</v>
      </c>
      <c r="E155" s="201"/>
      <c r="F155" s="202">
        <v>44534</v>
      </c>
      <c r="G155" s="202">
        <v>44561</v>
      </c>
      <c r="H155" s="215"/>
      <c r="I155" s="204">
        <v>4000</v>
      </c>
    </row>
    <row r="156" spans="1:9">
      <c r="A156" s="186"/>
      <c r="B156" s="205"/>
      <c r="C156" s="200"/>
      <c r="D156" s="219" t="s">
        <v>315</v>
      </c>
      <c r="E156" s="201"/>
      <c r="F156" s="202">
        <v>44534</v>
      </c>
      <c r="G156" s="202">
        <v>44561</v>
      </c>
      <c r="H156" s="215"/>
      <c r="I156" s="204">
        <v>1500</v>
      </c>
    </row>
    <row r="157" spans="1:9">
      <c r="A157" s="186"/>
      <c r="B157" s="205"/>
      <c r="C157" s="200"/>
      <c r="D157" s="219" t="s">
        <v>40</v>
      </c>
      <c r="E157" s="201"/>
      <c r="F157" s="202">
        <v>44534</v>
      </c>
      <c r="G157" s="202">
        <v>44561</v>
      </c>
      <c r="H157" s="215"/>
      <c r="I157" s="230">
        <v>1500</v>
      </c>
    </row>
    <row r="158" spans="1:9">
      <c r="A158" s="221"/>
      <c r="B158" s="222"/>
      <c r="C158" s="223"/>
      <c r="D158" s="224" t="s">
        <v>53</v>
      </c>
      <c r="E158" s="224" t="s">
        <v>343</v>
      </c>
      <c r="F158" s="225">
        <v>44533</v>
      </c>
      <c r="G158" s="225">
        <v>44561</v>
      </c>
      <c r="H158" s="226"/>
      <c r="I158" s="227">
        <f>3590*1.21</f>
        <v>4343.8999999999996</v>
      </c>
    </row>
    <row r="159" spans="1:9">
      <c r="A159" s="186" t="s">
        <v>61</v>
      </c>
      <c r="B159" s="199" t="s">
        <v>344</v>
      </c>
      <c r="C159" s="200"/>
      <c r="D159" s="201" t="s">
        <v>51</v>
      </c>
      <c r="E159" s="201"/>
      <c r="F159" s="202">
        <v>44505</v>
      </c>
      <c r="G159" s="202">
        <v>44561</v>
      </c>
      <c r="H159" s="215"/>
      <c r="I159" s="204">
        <v>11980.82</v>
      </c>
    </row>
    <row r="160" spans="1:9">
      <c r="A160" s="186"/>
      <c r="B160" s="205"/>
      <c r="C160" s="200"/>
      <c r="D160" s="201" t="s">
        <v>23</v>
      </c>
      <c r="E160" s="201"/>
      <c r="F160" s="202">
        <v>44505</v>
      </c>
      <c r="G160" s="202">
        <v>44561</v>
      </c>
      <c r="H160" s="215"/>
      <c r="I160" s="204">
        <v>13006.87</v>
      </c>
    </row>
    <row r="161" spans="1:9">
      <c r="A161" s="186"/>
      <c r="B161" s="205"/>
      <c r="C161" s="200"/>
      <c r="D161" s="201" t="s">
        <v>24</v>
      </c>
      <c r="E161" s="201"/>
      <c r="F161" s="202">
        <v>44505</v>
      </c>
      <c r="G161" s="202">
        <v>44561</v>
      </c>
      <c r="H161" s="215"/>
      <c r="I161" s="204">
        <v>10999.87</v>
      </c>
    </row>
    <row r="162" spans="1:9">
      <c r="A162" s="186"/>
      <c r="B162" s="205"/>
      <c r="C162" s="200"/>
      <c r="D162" s="201" t="s">
        <v>25</v>
      </c>
      <c r="E162" s="201"/>
      <c r="F162" s="202">
        <v>44505</v>
      </c>
      <c r="G162" s="202">
        <v>44561</v>
      </c>
      <c r="H162" s="215"/>
      <c r="I162" s="204">
        <v>7988.24</v>
      </c>
    </row>
    <row r="163" spans="1:9">
      <c r="A163" s="186"/>
      <c r="B163" s="205"/>
      <c r="C163" s="200"/>
      <c r="D163" s="201" t="s">
        <v>26</v>
      </c>
      <c r="E163" s="201"/>
      <c r="F163" s="202">
        <v>44505</v>
      </c>
      <c r="G163" s="202">
        <v>44561</v>
      </c>
      <c r="H163" s="215"/>
      <c r="I163" s="204">
        <v>9498.43</v>
      </c>
    </row>
    <row r="164" spans="1:9">
      <c r="A164" s="186"/>
      <c r="B164" s="205"/>
      <c r="C164" s="200"/>
      <c r="D164" s="201" t="s">
        <v>27</v>
      </c>
      <c r="E164" s="201"/>
      <c r="F164" s="202">
        <v>44505</v>
      </c>
      <c r="G164" s="202">
        <v>44561</v>
      </c>
      <c r="H164" s="215"/>
      <c r="I164" s="204">
        <v>2000</v>
      </c>
    </row>
    <row r="165" spans="1:9">
      <c r="A165" s="186"/>
      <c r="B165" s="205"/>
      <c r="C165" s="200"/>
      <c r="D165" s="201" t="s">
        <v>28</v>
      </c>
      <c r="E165" s="201"/>
      <c r="F165" s="202">
        <v>44505</v>
      </c>
      <c r="G165" s="202">
        <v>44561</v>
      </c>
      <c r="H165" s="215"/>
      <c r="I165" s="204">
        <v>2000</v>
      </c>
    </row>
    <row r="166" spans="1:9">
      <c r="A166" s="186"/>
      <c r="B166" s="205"/>
      <c r="C166" s="200"/>
      <c r="D166" s="201" t="s">
        <v>30</v>
      </c>
      <c r="E166" s="201"/>
      <c r="F166" s="202">
        <v>44505</v>
      </c>
      <c r="G166" s="202">
        <v>44561</v>
      </c>
      <c r="H166" s="215"/>
      <c r="I166" s="204">
        <v>2000</v>
      </c>
    </row>
    <row r="167" spans="1:9">
      <c r="A167" s="186"/>
      <c r="B167" s="205"/>
      <c r="C167" s="200"/>
      <c r="D167" s="201" t="s">
        <v>312</v>
      </c>
      <c r="E167" s="201"/>
      <c r="F167" s="202">
        <v>44505</v>
      </c>
      <c r="G167" s="202">
        <v>44561</v>
      </c>
      <c r="H167" s="215"/>
      <c r="I167" s="204">
        <v>10000</v>
      </c>
    </row>
    <row r="168" spans="1:9">
      <c r="A168" s="186"/>
      <c r="B168" s="205"/>
      <c r="C168" s="200"/>
      <c r="D168" s="201" t="s">
        <v>46</v>
      </c>
      <c r="E168" s="201"/>
      <c r="F168" s="202">
        <v>44505</v>
      </c>
      <c r="G168" s="202">
        <v>44561</v>
      </c>
      <c r="H168" s="215"/>
      <c r="I168" s="204">
        <v>12000</v>
      </c>
    </row>
    <row r="169" spans="1:9">
      <c r="A169" s="186"/>
      <c r="B169" s="205"/>
      <c r="C169" s="200"/>
      <c r="D169" s="201" t="s">
        <v>140</v>
      </c>
      <c r="E169" s="201"/>
      <c r="F169" s="202">
        <v>44505</v>
      </c>
      <c r="G169" s="202">
        <v>44561</v>
      </c>
      <c r="H169" s="215"/>
      <c r="I169" s="204">
        <v>12000</v>
      </c>
    </row>
    <row r="170" spans="1:9">
      <c r="A170" s="186"/>
      <c r="B170" s="205"/>
      <c r="C170" s="200"/>
      <c r="D170" s="201" t="s">
        <v>193</v>
      </c>
      <c r="E170" s="201"/>
      <c r="F170" s="202">
        <v>44505</v>
      </c>
      <c r="G170" s="202">
        <v>44561</v>
      </c>
      <c r="H170" s="215"/>
      <c r="I170" s="204">
        <v>6000</v>
      </c>
    </row>
    <row r="171" spans="1:9">
      <c r="A171" s="186"/>
      <c r="B171" s="205"/>
      <c r="C171" s="200"/>
      <c r="D171" s="201" t="s">
        <v>147</v>
      </c>
      <c r="E171" s="201"/>
      <c r="F171" s="202">
        <v>44505</v>
      </c>
      <c r="G171" s="202">
        <v>44561</v>
      </c>
      <c r="H171" s="215"/>
      <c r="I171" s="204">
        <v>6000</v>
      </c>
    </row>
    <row r="172" spans="1:9">
      <c r="A172" s="186"/>
      <c r="B172" s="205"/>
      <c r="C172" s="200"/>
      <c r="D172" s="201" t="s">
        <v>345</v>
      </c>
      <c r="E172" s="201"/>
      <c r="F172" s="202">
        <v>44505</v>
      </c>
      <c r="G172" s="202">
        <v>44561</v>
      </c>
      <c r="H172" s="215"/>
      <c r="I172" s="204">
        <v>2000</v>
      </c>
    </row>
    <row r="173" spans="1:9">
      <c r="A173" s="186"/>
      <c r="B173" s="205"/>
      <c r="C173" s="200"/>
      <c r="D173" s="201" t="s">
        <v>15</v>
      </c>
      <c r="E173" s="201"/>
      <c r="F173" s="202">
        <v>44505</v>
      </c>
      <c r="G173" s="202">
        <v>44561</v>
      </c>
      <c r="H173" s="215"/>
      <c r="I173" s="204">
        <v>1499.93</v>
      </c>
    </row>
    <row r="174" spans="1:9">
      <c r="A174" s="186"/>
      <c r="B174" s="205"/>
      <c r="C174" s="200"/>
      <c r="D174" s="201" t="s">
        <v>314</v>
      </c>
      <c r="E174" s="201"/>
      <c r="F174" s="202">
        <v>44505</v>
      </c>
      <c r="G174" s="202">
        <v>44561</v>
      </c>
      <c r="H174" s="215"/>
      <c r="I174" s="204">
        <v>1000</v>
      </c>
    </row>
    <row r="175" spans="1:9">
      <c r="A175" s="186"/>
      <c r="B175" s="205"/>
      <c r="C175" s="200"/>
      <c r="D175" s="219" t="s">
        <v>52</v>
      </c>
      <c r="E175" s="201"/>
      <c r="F175" s="202">
        <v>44505</v>
      </c>
      <c r="G175" s="202">
        <v>44561</v>
      </c>
      <c r="H175" s="215"/>
      <c r="I175" s="204">
        <v>4000</v>
      </c>
    </row>
    <row r="176" spans="1:9">
      <c r="A176" s="186"/>
      <c r="B176" s="205"/>
      <c r="C176" s="200"/>
      <c r="D176" s="201" t="s">
        <v>321</v>
      </c>
      <c r="E176" s="201"/>
      <c r="F176" s="202">
        <v>44512</v>
      </c>
      <c r="G176" s="202">
        <v>44553</v>
      </c>
      <c r="H176" s="215"/>
      <c r="I176" s="204">
        <v>998.25</v>
      </c>
    </row>
    <row r="177" spans="1:9">
      <c r="A177" s="186"/>
      <c r="B177" s="205"/>
      <c r="C177" s="200"/>
      <c r="D177" s="201" t="s">
        <v>346</v>
      </c>
      <c r="E177" s="201"/>
      <c r="F177" s="202">
        <v>44515</v>
      </c>
      <c r="G177" s="202">
        <v>44561</v>
      </c>
      <c r="H177" s="215"/>
      <c r="I177" s="204">
        <v>4999.72</v>
      </c>
    </row>
    <row r="178" spans="1:9">
      <c r="A178" s="186"/>
      <c r="B178" s="205"/>
      <c r="C178" s="200"/>
      <c r="D178" s="201" t="s">
        <v>19</v>
      </c>
      <c r="E178" s="201"/>
      <c r="F178" s="202">
        <v>44505</v>
      </c>
      <c r="G178" s="202">
        <v>44561</v>
      </c>
      <c r="H178" s="215"/>
      <c r="I178" s="204">
        <v>1000</v>
      </c>
    </row>
    <row r="179" spans="1:9">
      <c r="A179" s="186"/>
      <c r="B179" s="205"/>
      <c r="C179" s="200"/>
      <c r="D179" s="201" t="s">
        <v>316</v>
      </c>
      <c r="E179" s="201"/>
      <c r="F179" s="202">
        <v>44505</v>
      </c>
      <c r="G179" s="202">
        <v>44561</v>
      </c>
      <c r="H179" s="215"/>
      <c r="I179" s="204">
        <v>1000</v>
      </c>
    </row>
    <row r="180" spans="1:9">
      <c r="A180" s="186"/>
      <c r="B180" s="205"/>
      <c r="C180" s="200"/>
      <c r="D180" s="201" t="s">
        <v>20</v>
      </c>
      <c r="E180" s="201"/>
      <c r="F180" s="202">
        <v>44505</v>
      </c>
      <c r="G180" s="202">
        <v>44561</v>
      </c>
      <c r="H180" s="215"/>
      <c r="I180" s="204">
        <v>1000</v>
      </c>
    </row>
    <row r="181" spans="1:9">
      <c r="A181" s="186"/>
      <c r="B181" s="205"/>
      <c r="C181" s="200"/>
      <c r="D181" s="201" t="s">
        <v>347</v>
      </c>
      <c r="E181" s="201"/>
      <c r="F181" s="202">
        <v>44505</v>
      </c>
      <c r="G181" s="202">
        <v>44561</v>
      </c>
      <c r="H181" s="215"/>
      <c r="I181" s="204">
        <v>1000</v>
      </c>
    </row>
    <row r="182" spans="1:9">
      <c r="A182" s="206" t="s">
        <v>61</v>
      </c>
      <c r="B182" s="207" t="s">
        <v>348</v>
      </c>
      <c r="C182" s="208"/>
      <c r="D182" s="209" t="s">
        <v>139</v>
      </c>
      <c r="E182" s="209"/>
      <c r="F182" s="211">
        <v>44476</v>
      </c>
      <c r="G182" s="211">
        <v>44493</v>
      </c>
      <c r="H182" s="212"/>
      <c r="I182" s="213">
        <v>18000</v>
      </c>
    </row>
    <row r="183" spans="1:9">
      <c r="A183" s="186"/>
      <c r="B183" s="199"/>
      <c r="C183" s="200"/>
      <c r="D183" s="201" t="s">
        <v>140</v>
      </c>
      <c r="E183" s="201"/>
      <c r="F183" s="202">
        <v>44476</v>
      </c>
      <c r="G183" s="202">
        <v>44493</v>
      </c>
      <c r="H183" s="215"/>
      <c r="I183" s="204">
        <v>5000</v>
      </c>
    </row>
    <row r="184" spans="1:9">
      <c r="A184" s="186"/>
      <c r="B184" s="199"/>
      <c r="C184" s="200"/>
      <c r="D184" s="201" t="s">
        <v>23</v>
      </c>
      <c r="E184" s="201"/>
      <c r="F184" s="202">
        <v>44476</v>
      </c>
      <c r="G184" s="202">
        <v>44493</v>
      </c>
      <c r="H184" s="215"/>
      <c r="I184" s="204">
        <v>9992.08</v>
      </c>
    </row>
    <row r="185" spans="1:9">
      <c r="A185" s="186"/>
      <c r="B185" s="199"/>
      <c r="C185" s="200"/>
      <c r="D185" s="201" t="s">
        <v>24</v>
      </c>
      <c r="E185" s="201"/>
      <c r="F185" s="202">
        <v>44477</v>
      </c>
      <c r="G185" s="202">
        <v>44493</v>
      </c>
      <c r="H185" s="215"/>
      <c r="I185" s="204">
        <v>7999.79</v>
      </c>
    </row>
    <row r="186" spans="1:9">
      <c r="A186" s="221"/>
      <c r="B186" s="236"/>
      <c r="C186" s="223"/>
      <c r="D186" s="224" t="s">
        <v>25</v>
      </c>
      <c r="E186" s="224"/>
      <c r="F186" s="225">
        <v>44476</v>
      </c>
      <c r="G186" s="225">
        <v>44493</v>
      </c>
      <c r="H186" s="226"/>
      <c r="I186" s="227">
        <v>3998.57</v>
      </c>
    </row>
    <row r="187" spans="1:9" ht="51">
      <c r="A187" s="206" t="s">
        <v>60</v>
      </c>
      <c r="B187" s="237" t="s">
        <v>171</v>
      </c>
      <c r="C187" s="238" t="s">
        <v>172</v>
      </c>
      <c r="D187" s="239" t="s">
        <v>349</v>
      </c>
      <c r="E187" s="240"/>
      <c r="F187" s="241">
        <v>44348</v>
      </c>
      <c r="G187" s="241">
        <v>44561</v>
      </c>
      <c r="H187" s="212"/>
      <c r="I187" s="242">
        <v>4840</v>
      </c>
    </row>
    <row r="188" spans="1:9" ht="51">
      <c r="A188" s="186" t="s">
        <v>60</v>
      </c>
      <c r="B188" s="205"/>
      <c r="C188" s="243" t="s">
        <v>172</v>
      </c>
      <c r="D188" s="244" t="s">
        <v>350</v>
      </c>
      <c r="E188" s="245"/>
      <c r="F188" s="246">
        <v>44348</v>
      </c>
      <c r="G188" s="246">
        <v>44561</v>
      </c>
      <c r="H188" s="215"/>
      <c r="I188" s="247">
        <v>4840</v>
      </c>
    </row>
    <row r="189" spans="1:9" ht="51">
      <c r="A189" s="221" t="s">
        <v>60</v>
      </c>
      <c r="B189" s="222"/>
      <c r="C189" s="248" t="s">
        <v>172</v>
      </c>
      <c r="D189" s="160" t="s">
        <v>212</v>
      </c>
      <c r="E189" s="249"/>
      <c r="F189" s="250">
        <v>44440</v>
      </c>
      <c r="G189" s="250">
        <v>44561</v>
      </c>
      <c r="H189" s="226"/>
      <c r="I189" s="251">
        <v>3388</v>
      </c>
    </row>
    <row r="190" spans="1:9">
      <c r="A190" s="206" t="s">
        <v>60</v>
      </c>
      <c r="B190" s="237" t="s">
        <v>351</v>
      </c>
      <c r="C190" s="208" t="s">
        <v>352</v>
      </c>
      <c r="D190" s="252" t="s">
        <v>353</v>
      </c>
      <c r="E190" s="252"/>
      <c r="F190" s="241">
        <v>44489</v>
      </c>
      <c r="G190" s="241">
        <v>44489</v>
      </c>
      <c r="H190" s="212"/>
      <c r="I190" s="242">
        <v>1737</v>
      </c>
    </row>
    <row r="191" spans="1:9">
      <c r="A191" s="221" t="s">
        <v>60</v>
      </c>
      <c r="B191" s="222"/>
      <c r="C191" s="223" t="s">
        <v>352</v>
      </c>
      <c r="D191" s="249" t="s">
        <v>354</v>
      </c>
      <c r="E191" s="249"/>
      <c r="F191" s="250">
        <v>44519</v>
      </c>
      <c r="G191" s="250">
        <v>44519</v>
      </c>
      <c r="H191" s="226"/>
      <c r="I191" s="251">
        <v>625</v>
      </c>
    </row>
    <row r="192" spans="1:9">
      <c r="A192" s="192" t="s">
        <v>60</v>
      </c>
      <c r="B192" s="253" t="s">
        <v>355</v>
      </c>
      <c r="C192" s="254" t="s">
        <v>356</v>
      </c>
      <c r="D192" s="255" t="s">
        <v>357</v>
      </c>
      <c r="E192" s="255"/>
      <c r="F192" s="256">
        <v>44470</v>
      </c>
      <c r="G192" s="256">
        <v>44499</v>
      </c>
      <c r="H192" s="257"/>
      <c r="I192" s="258">
        <v>1500</v>
      </c>
    </row>
    <row r="193" spans="1:9" ht="25.5">
      <c r="A193" s="206" t="s">
        <v>60</v>
      </c>
      <c r="B193" s="237" t="s">
        <v>358</v>
      </c>
      <c r="C193" s="208" t="s">
        <v>359</v>
      </c>
      <c r="D193" s="252" t="s">
        <v>360</v>
      </c>
      <c r="E193" s="252"/>
      <c r="F193" s="241">
        <v>44501</v>
      </c>
      <c r="G193" s="241">
        <v>44530</v>
      </c>
      <c r="H193" s="212"/>
      <c r="I193" s="242">
        <v>760</v>
      </c>
    </row>
    <row r="194" spans="1:9" ht="25.5">
      <c r="A194" s="192" t="s">
        <v>60</v>
      </c>
      <c r="B194" s="253" t="s">
        <v>128</v>
      </c>
      <c r="C194" s="254" t="s">
        <v>361</v>
      </c>
      <c r="D194" s="255" t="s">
        <v>130</v>
      </c>
      <c r="E194" s="255"/>
      <c r="F194" s="256">
        <v>44331</v>
      </c>
      <c r="G194" s="256">
        <v>44531</v>
      </c>
      <c r="H194" s="257"/>
      <c r="I194" s="258">
        <v>1988.73</v>
      </c>
    </row>
    <row r="195" spans="1:9" ht="25.5">
      <c r="A195" s="221" t="s">
        <v>60</v>
      </c>
      <c r="B195" s="222" t="s">
        <v>362</v>
      </c>
      <c r="C195" s="223" t="s">
        <v>363</v>
      </c>
      <c r="D195" s="249" t="s">
        <v>130</v>
      </c>
      <c r="E195" s="249"/>
      <c r="F195" s="250">
        <v>44545</v>
      </c>
      <c r="G195" s="250">
        <v>44561</v>
      </c>
      <c r="H195" s="226"/>
      <c r="I195" s="251">
        <v>500</v>
      </c>
    </row>
    <row r="196" spans="1:9" ht="39" thickBot="1">
      <c r="A196" s="259" t="s">
        <v>60</v>
      </c>
      <c r="B196" s="260" t="s">
        <v>364</v>
      </c>
      <c r="C196" s="261" t="s">
        <v>365</v>
      </c>
      <c r="D196" s="262" t="s">
        <v>366</v>
      </c>
      <c r="E196" s="263"/>
      <c r="F196" s="264">
        <v>44535</v>
      </c>
      <c r="G196" s="264">
        <v>44535</v>
      </c>
      <c r="H196" s="265"/>
      <c r="I196" s="266">
        <v>1815</v>
      </c>
    </row>
    <row r="197" spans="1:9" ht="15.75" thickBot="1">
      <c r="A197" s="267" t="s">
        <v>367</v>
      </c>
      <c r="B197" s="268"/>
      <c r="C197" s="268"/>
      <c r="D197" s="268"/>
      <c r="E197" s="268"/>
      <c r="F197" s="268"/>
      <c r="G197" s="268"/>
      <c r="H197" s="268"/>
      <c r="I197" s="269">
        <f>SUM(I3:I196)</f>
        <v>2100642.8798999996</v>
      </c>
    </row>
  </sheetData>
  <mergeCells count="2">
    <mergeCell ref="A197:H197"/>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CPI 1T 2021</vt:lpstr>
      <vt:lpstr>CPI 2T 2021</vt:lpstr>
      <vt:lpstr>CPI 3T 2021</vt:lpstr>
      <vt:lpstr>CPI 4T 2022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Campañas de publicidad institucional (2021)</dc:title>
  <dc:creator>DGA</dc:creator>
  <cp:lastModifiedBy>Usuario</cp:lastModifiedBy>
  <cp:lastPrinted>2019-10-04T06:36:41Z</cp:lastPrinted>
  <dcterms:created xsi:type="dcterms:W3CDTF">2018-05-25T09:19:19Z</dcterms:created>
  <dcterms:modified xsi:type="dcterms:W3CDTF">2022-07-13T07:05:31Z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cpi_1t_2021.xlsx</vt:lpwstr>
  </property>
</Properties>
</file>