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30" windowHeight="7350"/>
  </bookViews>
  <sheets>
    <sheet name="Resumen" sheetId="24" r:id="rId1"/>
    <sheet name="10-PRESIDENCIA y R.I." sheetId="4" r:id="rId2"/>
    <sheet name="11-CIUDADANÍA Y DCH.SOC." sheetId="5" r:id="rId3"/>
    <sheet name="12-HACIENDA Y ADM.PBCA." sheetId="6" r:id="rId4"/>
    <sheet name="13-VERTEBRACIÓN" sheetId="23" r:id="rId5"/>
    <sheet name="14-AGRICUL.GAN.y M.A." sheetId="18" r:id="rId6"/>
    <sheet name="16-SANIDAD" sheetId="13" r:id="rId7"/>
    <sheet name="17-CIENCIA,UNIV.y SOC.CONOC." sheetId="7" r:id="rId8"/>
    <sheet name="18-EDUCACIÓN,CULT y DEP." sheetId="8" r:id="rId9"/>
    <sheet name="51-INAEM" sheetId="17" r:id="rId10"/>
    <sheet name="52-SALUD" sheetId="16" r:id="rId11"/>
    <sheet name="53-IASS" sheetId="10" r:id="rId12"/>
    <sheet name="54-IAM" sheetId="11" r:id="rId13"/>
    <sheet name="71-AST" sheetId="12" r:id="rId14"/>
    <sheet name="73-IACS" sheetId="14" r:id="rId15"/>
    <sheet name="76-BSTA" sheetId="15" r:id="rId16"/>
    <sheet name="CARTV" sheetId="20" r:id="rId17"/>
    <sheet name="TVA" sheetId="21" r:id="rId18"/>
    <sheet name="RAA" sheetId="22" r:id="rId19"/>
  </sheets>
  <definedNames>
    <definedName name="_xlnm._FilterDatabase" localSheetId="11" hidden="1">'53-IASS'!$D$31:$W$55</definedName>
  </definedNames>
  <calcPr calcId="162913"/>
</workbook>
</file>

<file path=xl/calcChain.xml><?xml version="1.0" encoding="utf-8"?>
<calcChain xmlns="http://schemas.openxmlformats.org/spreadsheetml/2006/main">
  <c r="B12" i="24" l="1"/>
  <c r="C12" i="24"/>
  <c r="M259" i="16"/>
  <c r="A259" i="16"/>
  <c r="R55" i="10" l="1"/>
  <c r="R10" i="8"/>
  <c r="A9" i="8" l="1"/>
  <c r="C10" i="24" l="1"/>
  <c r="R8" i="18" l="1"/>
  <c r="C7" i="24" s="1"/>
  <c r="A8" i="18"/>
  <c r="B7" i="24" s="1"/>
  <c r="A37" i="6" l="1"/>
  <c r="B5" i="24" s="1"/>
  <c r="R37" i="6"/>
  <c r="C5" i="24" s="1"/>
  <c r="M14" i="23" l="1"/>
  <c r="C6" i="24" s="1"/>
  <c r="A14" i="23"/>
  <c r="B6" i="24" s="1"/>
  <c r="A55" i="10" l="1"/>
  <c r="B13" i="24" s="1"/>
  <c r="A9" i="13" l="1"/>
  <c r="B8" i="24" s="1"/>
  <c r="R9" i="13"/>
  <c r="C8" i="24" s="1"/>
  <c r="A11" i="15" l="1"/>
  <c r="B17" i="24" s="1"/>
  <c r="R10" i="15"/>
  <c r="R11" i="15" s="1"/>
  <c r="C17" i="24" s="1"/>
  <c r="R16" i="22" l="1"/>
  <c r="C20" i="24" s="1"/>
  <c r="A16" i="22"/>
  <c r="B20" i="24" s="1"/>
  <c r="R17" i="21"/>
  <c r="C19" i="24" s="1"/>
  <c r="A17" i="21"/>
  <c r="B19" i="24" s="1"/>
  <c r="A30" i="20"/>
  <c r="B18" i="24" s="1"/>
  <c r="R30" i="20"/>
  <c r="C18" i="24" s="1"/>
  <c r="R7" i="17" l="1"/>
  <c r="C11" i="24" s="1"/>
  <c r="A7" i="17"/>
  <c r="B11" i="24" s="1"/>
  <c r="A13" i="4" l="1"/>
  <c r="B3" i="24" s="1"/>
  <c r="R13" i="4"/>
  <c r="C3" i="24" s="1"/>
  <c r="R13" i="12" l="1"/>
  <c r="C15" i="24" s="1"/>
  <c r="A13" i="12"/>
  <c r="B15" i="24" s="1"/>
  <c r="A6" i="7" l="1"/>
  <c r="B9" i="24" s="1"/>
  <c r="R6" i="7"/>
  <c r="C9" i="24" s="1"/>
  <c r="R7" i="5"/>
  <c r="C4" i="24" s="1"/>
  <c r="D3" i="24" s="1"/>
  <c r="A7" i="5"/>
  <c r="B4" i="24" s="1"/>
  <c r="R13" i="11"/>
  <c r="C14" i="24" s="1"/>
  <c r="A13" i="11"/>
  <c r="B14" i="24" s="1"/>
  <c r="A14" i="14"/>
  <c r="B16" i="24" s="1"/>
  <c r="R14" i="14"/>
  <c r="C16" i="24" s="1"/>
  <c r="D15" i="24" s="1"/>
  <c r="B10" i="24"/>
  <c r="C13" i="24"/>
  <c r="C21" i="24" l="1"/>
  <c r="D11" i="24"/>
  <c r="B21" i="24"/>
</calcChain>
</file>

<file path=xl/sharedStrings.xml><?xml version="1.0" encoding="utf-8"?>
<sst xmlns="http://schemas.openxmlformats.org/spreadsheetml/2006/main" count="3956" uniqueCount="1241">
  <si>
    <t>Objeto</t>
  </si>
  <si>
    <t>Adjudicatario</t>
  </si>
  <si>
    <t>Plazo de ejecución</t>
  </si>
  <si>
    <t>Plazo de inicio de ejecución de las prestaciones</t>
  </si>
  <si>
    <t>Otra información relevante</t>
  </si>
  <si>
    <t>¿Es necesario realizar abonos a cuenta por actuaciones
preparatorias a realizar por el contratista?</t>
  </si>
  <si>
    <t xml:space="preserve">Número de expediente </t>
  </si>
  <si>
    <t>¿Prorrogable? Sí/No</t>
  </si>
  <si>
    <t>Centro Gestor</t>
  </si>
  <si>
    <t>Denominación del Centro Gestor</t>
  </si>
  <si>
    <t>Programa presupuestario</t>
  </si>
  <si>
    <t>Capítulo</t>
  </si>
  <si>
    <t>Artículo</t>
  </si>
  <si>
    <t>Concepto</t>
  </si>
  <si>
    <t>Subconcepto</t>
  </si>
  <si>
    <t>Financiación</t>
  </si>
  <si>
    <t>Elemento PEP</t>
  </si>
  <si>
    <t>Denominación elemento PEP</t>
  </si>
  <si>
    <t>Descripción del gasto</t>
  </si>
  <si>
    <t>Importe</t>
  </si>
  <si>
    <t>En su caso, número de expediente del que deriva y que está suspendido o del que se ha desistido</t>
  </si>
  <si>
    <t>PRE 108/2020</t>
  </si>
  <si>
    <t>PRE 109-2020</t>
  </si>
  <si>
    <t>Adquisición de 50 ordenadores portátiles para la Administración de Justicia</t>
  </si>
  <si>
    <t>Campaña publicitaria sobre Coronavirus</t>
  </si>
  <si>
    <t>SOLITIUM SL</t>
  </si>
  <si>
    <t>Hasta el 27/03/2020</t>
  </si>
  <si>
    <t>Hasta el 31/03/2020</t>
  </si>
  <si>
    <t>DG Justicia</t>
  </si>
  <si>
    <t>SGT Presidencia y RI</t>
  </si>
  <si>
    <t>NO</t>
  </si>
  <si>
    <t>Medios de comunicación Aragoneses</t>
  </si>
  <si>
    <t>Suministro cámaras frías IMLA</t>
  </si>
  <si>
    <t>Adquisición ordenadores</t>
  </si>
  <si>
    <t>PRE 110-2020</t>
  </si>
  <si>
    <t>VEOLIA SERVICIOS NORTE SAU</t>
  </si>
  <si>
    <t>Campaña en medios de comunicación</t>
  </si>
  <si>
    <t>Adquisición de un sistema frigorífico</t>
  </si>
  <si>
    <t>13 de marzo 2020</t>
  </si>
  <si>
    <t>PRE 115-2020</t>
  </si>
  <si>
    <t>SI</t>
  </si>
  <si>
    <t>10 de abril 2020</t>
  </si>
  <si>
    <t>Sistema de control de accesos en alojamiento habilitado para personal sanitario y sociosanitario</t>
  </si>
  <si>
    <t>ILUNION OUTSOURCING, S.A</t>
  </si>
  <si>
    <t>hasta el 10/05/2020</t>
  </si>
  <si>
    <t>CONTRATOS CELEBRADOS POR LA TRAMITACIÓN DE EMERGENCIA</t>
  </si>
  <si>
    <t>Alojamiento temporal para el personal sanitario y sociosanitario</t>
  </si>
  <si>
    <t>GRUPO GARGALLO</t>
  </si>
  <si>
    <t>Hasta el 10/05/2020</t>
  </si>
  <si>
    <t>DG Interior y Protección Civil</t>
  </si>
  <si>
    <t>DEPARTAMENTO DE PRESIDENCIA Y RELACIONES INSTITUCIONALES</t>
  </si>
  <si>
    <t>DEPARTAMENTO DE CIUDADANÍA Y DERECHOS SOCIALES</t>
  </si>
  <si>
    <t>DEPARTAMENTO DE HACIENDA Y ADMINISTRACIÓN PÚBLICA</t>
  </si>
  <si>
    <t>POLIZA DE SEGURO DE RESPONSABILIDAD CIVIL SANITARIA</t>
  </si>
  <si>
    <t>BERKSHIRE HATHAWAY INC.</t>
  </si>
  <si>
    <t>690 DÍAS</t>
  </si>
  <si>
    <t>691 DÍAS</t>
  </si>
  <si>
    <t>692 DÍAS</t>
  </si>
  <si>
    <t>693 DÍAS</t>
  </si>
  <si>
    <t>1 MES</t>
  </si>
  <si>
    <t>-</t>
  </si>
  <si>
    <t>DIRECCIÓN GENERAL DE PATRIMONIO Y ORGANIZACIÓN</t>
  </si>
  <si>
    <t xml:space="preserve">SGT SANIDAD </t>
  </si>
  <si>
    <t>IACS</t>
  </si>
  <si>
    <t>Banco de Sangre</t>
  </si>
  <si>
    <t>FIISA</t>
  </si>
  <si>
    <t>No tiene presupuesto admtvo</t>
  </si>
  <si>
    <t>DEPARTAMENTO DE CIENCIA, UNIVERSIDAD Y SOCIEDAD DEL CONOCIMIENTO</t>
  </si>
  <si>
    <t>CUS_CMY2020_09</t>
  </si>
  <si>
    <t>Oficina del portal informativo sobre aragon.es/coronavirus</t>
  </si>
  <si>
    <t>Hiberus Tecnologías de la Información, SL</t>
  </si>
  <si>
    <t>9 semanas</t>
  </si>
  <si>
    <t>Dirección General de Administración Electrónica y Sociedad de la información</t>
  </si>
  <si>
    <t>si</t>
  </si>
  <si>
    <t>no</t>
  </si>
  <si>
    <t>Gasto ejercicio corriente total 84.101,92 €</t>
  </si>
  <si>
    <t>REPARACIÓN CUBIERTA BIBLIOTECA DE HUESCA</t>
  </si>
  <si>
    <t>ESTUDIO BÁSICO DE SEGURIDAD Y SALUD DE TRABAJOS EN CUBIERTA EDIFICIO BIBLIOTECA DE HUESCA</t>
  </si>
  <si>
    <t>TRAVER S.L.</t>
  </si>
  <si>
    <t>ATAIN S.L.</t>
  </si>
  <si>
    <t>15 DÍAS</t>
  </si>
  <si>
    <t>DEPARTAMENTO DE EDUCACIÓN, CULTURA Y DEPORTE</t>
  </si>
  <si>
    <t>DIRECCIÓN GENERAL DE CULTURA</t>
  </si>
  <si>
    <t>SERVICIO ARAGONÉS DE SALUD</t>
  </si>
  <si>
    <t>Suministro de 12 respiradores modelo UNV-JX100A</t>
  </si>
  <si>
    <t>TORRES CONSTANTES VITALES</t>
  </si>
  <si>
    <t>RESPIRADORES</t>
  </si>
  <si>
    <t>CAMAS CON MESILLA Y MESA VOLTABLE (20 UNIDADES)</t>
  </si>
  <si>
    <t>CONCENTRADOR DE SEÑAL Y ESTACIÓN TRABAJO UCI</t>
  </si>
  <si>
    <t>CAMARAS (41 UNIDADES)</t>
  </si>
  <si>
    <t>TORRES CONSTANTES VITALES (4 UNIDADES)</t>
  </si>
  <si>
    <t>PULSIOXIMETRO DE MANO</t>
  </si>
  <si>
    <t>HOSPITAL DE CAMPAÑA SALA MULTIUSOS</t>
  </si>
  <si>
    <t>HOSPITAL DE CAMPAÑA FERIA DE MUESTRAS</t>
  </si>
  <si>
    <t>LIMPIEZA HOSPITAL DE CAMPAÑA SALA MULTIUSOS</t>
  </si>
  <si>
    <t>AMPLIACIÓN SOPORTE UCIS HU-TE</t>
  </si>
  <si>
    <t>5 MONITOR V100 PANI Y SPO2</t>
  </si>
  <si>
    <t>1 EQUIPO DE VENTILACION VMNI MOD. VIVO 55</t>
  </si>
  <si>
    <t>1 ECOCARDIÓGRAFO</t>
  </si>
  <si>
    <t>1 RESPIRADOR OXILOG 3000 PLUS URGENCIAS</t>
  </si>
  <si>
    <t>2 MONITORES TENSIÓN MINDRAY VS600 SAO2, SOPORTE RODABLE</t>
  </si>
  <si>
    <t>1 LARINGOSCOPIO</t>
  </si>
  <si>
    <t>1 VIDEOENDOSCOPIO</t>
  </si>
  <si>
    <t>10 CAMAS</t>
  </si>
  <si>
    <t>4 MONITORES VITALES PVM-4761</t>
  </si>
  <si>
    <t>4 CAMA UCI HILL ROM MOD. HR900 ACCELLA THERAPY</t>
  </si>
  <si>
    <t>1 HUMIFICADOR WILAMED AIRCOSN GEN 2</t>
  </si>
  <si>
    <t>1 EQUIPO DE VENTILACION NO INTENSIVA PHIPILS/ V60 PLUS</t>
  </si>
  <si>
    <t>4 CAMILLAS DE DOS CUERPOS</t>
  </si>
  <si>
    <t>1 CAMILLA DE DOS CUERPOS</t>
  </si>
  <si>
    <t>MATERIAL LABORATORIO DE MICROBIOLOGIA REACTIVOS CORONAVIRUS</t>
  </si>
  <si>
    <t>REACTIVOS PCR SARS</t>
  </si>
  <si>
    <t>DELANTALES PLASTICO</t>
  </si>
  <si>
    <t>BATAS</t>
  </si>
  <si>
    <t>TORRE DE CONSTANTES VITALES</t>
  </si>
  <si>
    <t>MONITORES OXIGENO ALTO FLUJO</t>
  </si>
  <si>
    <t>MONITORES DE VENTILACION MECANICA NO INVASIVA</t>
  </si>
  <si>
    <t>DESFIBRILADOR COMPLETO</t>
  </si>
  <si>
    <t>ECOGRAFO</t>
  </si>
  <si>
    <t>TERMOMETROS INFRARROJOS</t>
  </si>
  <si>
    <t>MONITORES B650</t>
  </si>
  <si>
    <t>EQUIPO RX PORTATIL</t>
  </si>
  <si>
    <t>TAQUILLAS VESTUARIO</t>
  </si>
  <si>
    <t>SISTEMA DE MONITORIZACION CENTRALIZADO</t>
  </si>
  <si>
    <t>FIBROSCOPIO FLEXIBLE</t>
  </si>
  <si>
    <t>PULSIOXIMETROS</t>
  </si>
  <si>
    <t>BULTOS ALMOHADA</t>
  </si>
  <si>
    <t>TAQUILLAS VESTUARIO UCI</t>
  </si>
  <si>
    <t>CAMA PLEGATIN</t>
  </si>
  <si>
    <t>COLCHONES</t>
  </si>
  <si>
    <t>SOMIERES CON COLCHON PARA MEDICOS GUARDIAS</t>
  </si>
  <si>
    <t>BATAS BLANCAS TEJIDO IMPERMEABLE</t>
  </si>
  <si>
    <t>MASCARILLAS EPIS</t>
  </si>
  <si>
    <t>DELANTALES TEJIDO TERMOPLASTICO POLIURETANO</t>
  </si>
  <si>
    <t>ALQUILER PORTATIL RX SIEMENS</t>
  </si>
  <si>
    <t>ALQUILER PORTATIL RX GE</t>
  </si>
  <si>
    <t>MATERIAL LABORATORIO MICROBIOLOGIA REACTIVOS CORONAVIRUS</t>
  </si>
  <si>
    <t>FUNGIBLE PARA GASOMETRÍAS EN UCIS</t>
  </si>
  <si>
    <t>BIOMBOS</t>
  </si>
  <si>
    <t>MASCARILLAS SANITARIAS REUTILIZABLES</t>
  </si>
  <si>
    <t>BATAS BLANCAS  VARIAS</t>
  </si>
  <si>
    <t>BOLSAS CON CINTA</t>
  </si>
  <si>
    <t>JAULAS PARA ROPA</t>
  </si>
  <si>
    <t xml:space="preserve">CARROS CUBETA </t>
  </si>
  <si>
    <t>TRANSPORTE RESIDENCIAS DE ANCIANOS</t>
  </si>
  <si>
    <t>MENSAJERÍA MUESTRAS ANALÍTICAS COVID-19</t>
  </si>
  <si>
    <t>CARROS TRANSPORTE DE BOTELLAS DE GAS</t>
  </si>
  <si>
    <t>REGULADORES DE VACÍO PARA BOTELLAS DE GAS</t>
  </si>
  <si>
    <t>NACIL MEDICA 4 GROUP, S.L.</t>
  </si>
  <si>
    <t>APLICACIONES ELECTRÓNICAS EUROPA, S.L.</t>
  </si>
  <si>
    <t>INDUSTRIAS H. PARDO, S.L.</t>
  </si>
  <si>
    <t>ELECTRODOMÉSTICOS EUROPA, S.A.</t>
  </si>
  <si>
    <t>BALLAROL OFICINAS, S.L.L.</t>
  </si>
  <si>
    <t>ALBAZUL SERVICIOS INTEGRALES, S.A.</t>
  </si>
  <si>
    <t>PALEX MEDICAL, S.A.</t>
  </si>
  <si>
    <t>COMERCIAL RAFER SL</t>
  </si>
  <si>
    <t>NACIL MEDICA 4 GROUP S.L</t>
  </si>
  <si>
    <t>IBOR MEDICA</t>
  </si>
  <si>
    <t>ESTABLECIMIENTOS SUMISAN, S.A.</t>
  </si>
  <si>
    <t>CARBONELL BALLARÍN, JUAN JOSÉ</t>
  </si>
  <si>
    <t>AKRALAB</t>
  </si>
  <si>
    <t>INDUSTRIAS PARDO</t>
  </si>
  <si>
    <t>ELECTROACUSTICA BARREU</t>
  </si>
  <si>
    <t>TECNO AGUAS ARAGON S.L</t>
  </si>
  <si>
    <t>APEL EUROPA SL (APLICACIONES ELECTRONICAS EUROPA)</t>
  </si>
  <si>
    <t>IBOR ORTOPEDIA Y MEDICINA, S.L.</t>
  </si>
  <si>
    <t>MANDRADE CONSULTS, S.L.</t>
  </si>
  <si>
    <t>ARPA</t>
  </si>
  <si>
    <t>MULTIANAU, S.L.</t>
  </si>
  <si>
    <t>COMPUTADORES NAVARRA, S.A.</t>
  </si>
  <si>
    <t>APEL-100013100</t>
  </si>
  <si>
    <t>CANON-100001461</t>
  </si>
  <si>
    <t>DRAGER-100001306</t>
  </si>
  <si>
    <t>IBOR-100006221</t>
  </si>
  <si>
    <t xml:space="preserve"> KARL STORZ-100004933</t>
  </si>
  <si>
    <t>LA COLMENA-100008580</t>
  </si>
  <si>
    <t>NIHON KOHDEN-100017193</t>
  </si>
  <si>
    <t>NORMEDAN-100005414</t>
  </si>
  <si>
    <t>PALEX-10004549</t>
  </si>
  <si>
    <t>SUMISAN-100000642</t>
  </si>
  <si>
    <t>BIOMERIEUX ESPAÑA, S.A.</t>
  </si>
  <si>
    <t>ABBOT MEDICAL, S.A.</t>
  </si>
  <si>
    <t>TRANSAPLAST</t>
  </si>
  <si>
    <t xml:space="preserve">DIAPOL, S.L. </t>
  </si>
  <si>
    <t>APLICACIONES ELECTR.EUROPA, S.L.</t>
  </si>
  <si>
    <t>PISHER&amp;PAYKEL HEALTHCARE</t>
  </si>
  <si>
    <t>CANON MEDICAL SYSTEM, S.A.</t>
  </si>
  <si>
    <t>CEDYT SISTEMAS DIAGNOSTICOS, S.L.</t>
  </si>
  <si>
    <t>EUN SISTEMAS, S.L.</t>
  </si>
  <si>
    <t>BALLAROL MOBILIARIO</t>
  </si>
  <si>
    <t>DRAGER MEDICAL HISPANIA, S.A.</t>
  </si>
  <si>
    <t>AMEBIL</t>
  </si>
  <si>
    <t>MEDTRONIC IBERIA, S.A.</t>
  </si>
  <si>
    <t>EL CORTE INGLES,S.L.</t>
  </si>
  <si>
    <t xml:space="preserve">ALBAZUL </t>
  </si>
  <si>
    <t>AMANIR, S.L.</t>
  </si>
  <si>
    <t>WERFEN</t>
  </si>
  <si>
    <t>EUGENIO ALES LLAMAS, S.A.</t>
  </si>
  <si>
    <t>EMILIO CARREÑO,S.L.</t>
  </si>
  <si>
    <t>ARAPRODES, S.L.</t>
  </si>
  <si>
    <t>ROL4TEK, S.L.</t>
  </si>
  <si>
    <t>GASCON TARABANTES</t>
  </si>
  <si>
    <t>MRW</t>
  </si>
  <si>
    <t>S.E. CARBUROS METÁLICOS</t>
  </si>
  <si>
    <t>HUESCA</t>
  </si>
  <si>
    <t>BARBASTRO</t>
  </si>
  <si>
    <t>SSCC</t>
  </si>
  <si>
    <t>G/4121/203000/91002</t>
  </si>
  <si>
    <t>G/4121/603000/91002</t>
  </si>
  <si>
    <t>G/4121/605000/91002</t>
  </si>
  <si>
    <t>G/4121/606000/91002</t>
  </si>
  <si>
    <t>G/4121/221009/91002</t>
  </si>
  <si>
    <t>G/4121/221012/91002</t>
  </si>
  <si>
    <t>G/4121/221019/91002</t>
  </si>
  <si>
    <t>G/4121/213000/91002</t>
  </si>
  <si>
    <t>G/4121/227000/91002</t>
  </si>
  <si>
    <t>G/4121/216000/91002</t>
  </si>
  <si>
    <t>G/4121/221004/91002</t>
  </si>
  <si>
    <t>G/4121/223000/91002</t>
  </si>
  <si>
    <t>Aplicación presupuestaria</t>
  </si>
  <si>
    <t>INSTITUTO ARAGONÉS DE SERVICIOS SOCIALES</t>
  </si>
  <si>
    <t>SC-28/2020</t>
  </si>
  <si>
    <t>SC-29/2020</t>
  </si>
  <si>
    <t>SC-30/2020</t>
  </si>
  <si>
    <t>SC-31/2020</t>
  </si>
  <si>
    <t>SC-32/2020</t>
  </si>
  <si>
    <t>SC-33/2020</t>
  </si>
  <si>
    <t>SC-34/2020</t>
  </si>
  <si>
    <t>SC-35/2020</t>
  </si>
  <si>
    <t>SC-36/2020</t>
  </si>
  <si>
    <t>SC-37/2020</t>
  </si>
  <si>
    <t>SC-38/2020</t>
  </si>
  <si>
    <t>SC-39/2020</t>
  </si>
  <si>
    <t>SC-40/2020</t>
  </si>
  <si>
    <t>SC-41/2020</t>
  </si>
  <si>
    <t>SC-42/2020</t>
  </si>
  <si>
    <t>pte</t>
  </si>
  <si>
    <t>SC-43/2020</t>
  </si>
  <si>
    <t>Habilitación dispositivo derivación usuarios con ocasión crisis sanitaria covid-19</t>
  </si>
  <si>
    <t>Suministro lencería y menaje para equipamiento de las Residencias</t>
  </si>
  <si>
    <t>Servicio de limpieza "Residencia Los Maizales III"</t>
  </si>
  <si>
    <t>SUMINISTRO PIJAMAS Residencias Emergencia</t>
  </si>
  <si>
    <t>TRANSPORTE Emergencia</t>
  </si>
  <si>
    <t>AQUISICIÓN MATERIAL varios</t>
  </si>
  <si>
    <t>SERVICIO CATERING RESIDENCIAS</t>
  </si>
  <si>
    <t>SUMINISTROS CELQUISA</t>
  </si>
  <si>
    <t>Adquisición equipamiento Residencia Alfambra</t>
  </si>
  <si>
    <t>Adquisición material EPIS</t>
  </si>
  <si>
    <t>Residencia La Abubilla</t>
  </si>
  <si>
    <t>Suministros Varios - DPTeruel</t>
  </si>
  <si>
    <t>EQUIPAMIENTO RESID. GEA DE ALBARRACÍN</t>
  </si>
  <si>
    <t>Residencia dCiudad de Huesca</t>
  </si>
  <si>
    <t>EQUIPAMIENTOS VARIOS</t>
  </si>
  <si>
    <t>Adquisición de empapadores, lencería y desechables para Gea</t>
  </si>
  <si>
    <t>microondas para Alfambra</t>
  </si>
  <si>
    <t>Estos son los gastos registrados hasta el momento</t>
  </si>
  <si>
    <t>13 portálites y 1 equipo multifunción para Residencia Los Maizales III</t>
  </si>
  <si>
    <t>2 tablets</t>
  </si>
  <si>
    <t>3 tablets</t>
  </si>
  <si>
    <t>Fetra Pañart, S.L.</t>
  </si>
  <si>
    <t>Hifaver, S.L.</t>
  </si>
  <si>
    <t>Aedes Residencial, S.L.</t>
  </si>
  <si>
    <t>Fundación Rey Ardid</t>
  </si>
  <si>
    <t>Hnos. Franciscanos Cruz Blanca</t>
  </si>
  <si>
    <t>El Corte Inglés, S.A.</t>
  </si>
  <si>
    <t>Eulen, S.A.</t>
  </si>
  <si>
    <t>CRUZ ROJA ESPAÑOLA</t>
  </si>
  <si>
    <t>PARDO</t>
  </si>
  <si>
    <t>SERAL</t>
  </si>
  <si>
    <t>CELQUISA</t>
  </si>
  <si>
    <t>Garvi Zaragoza, S.L.</t>
  </si>
  <si>
    <t>ESCROWN&amp;TRUST EUROPE FOUNDATION</t>
  </si>
  <si>
    <t>LUNA S.A.</t>
  </si>
  <si>
    <t>HOALVE S.L.</t>
  </si>
  <si>
    <t>SOLITIUM</t>
  </si>
  <si>
    <t>23/3 a 23/5/2020</t>
  </si>
  <si>
    <t>26/3 a 26/5/2020</t>
  </si>
  <si>
    <t>24/3 a 24/5/2020</t>
  </si>
  <si>
    <t>27/3 a 27/5/2020</t>
  </si>
  <si>
    <t>30/3 a 30/5/2020</t>
  </si>
  <si>
    <t>53GGD</t>
  </si>
  <si>
    <t>Dirección Gerencia</t>
  </si>
  <si>
    <t>*</t>
  </si>
  <si>
    <t>Plazas Residencia</t>
  </si>
  <si>
    <t>Equipamiento Residencias</t>
  </si>
  <si>
    <t>Transporte</t>
  </si>
  <si>
    <t>Catering</t>
  </si>
  <si>
    <t>Si</t>
  </si>
  <si>
    <t>No</t>
  </si>
  <si>
    <t>Residencia Los Maizales III</t>
  </si>
  <si>
    <t>Aedes Residencial</t>
  </si>
  <si>
    <t>Residencia La Alfambra</t>
  </si>
  <si>
    <t>Residencia Gea de Albarracin</t>
  </si>
  <si>
    <t>pendiente suministro</t>
  </si>
  <si>
    <t>Pendiente valoración módulo kilómetro</t>
  </si>
  <si>
    <t>Residencia Marboré Majas de Goya</t>
  </si>
  <si>
    <t>INSTITUTO ARAGONÉS DE LA MUJER</t>
  </si>
  <si>
    <t>IAM 2009</t>
  </si>
  <si>
    <t>IAM 1801</t>
  </si>
  <si>
    <t>28/03/2020 A 30/09/2020</t>
  </si>
  <si>
    <t>IAM 2010</t>
  </si>
  <si>
    <t>26/03/2020 A 30/09/2020</t>
  </si>
  <si>
    <t>2009/000655</t>
  </si>
  <si>
    <t>II CONFERENCIA SECTORIAL DE LA MUJER</t>
  </si>
  <si>
    <t>AST_2020_021</t>
  </si>
  <si>
    <t>AST_2020_022</t>
  </si>
  <si>
    <t>AST_2020_025</t>
  </si>
  <si>
    <t>CONTRATACION URGENTE PARA EL DESPLIEGUE DE ESCRITORIOS REMOTOS (AWS WORKSPACES)</t>
  </si>
  <si>
    <t>ADQUISICIÓN EQUIPOS HOSPITAL DE CAMPAÑA COVID-19</t>
  </si>
  <si>
    <t>CONTRATACIÓN URGENTE PARA LA IMPLANTACIÓN Y MANTENIMIENTO DEL ACCESO REMOTO AL PUESTO DE TRABAJO</t>
  </si>
  <si>
    <t>INFORMÁTICA EL CORTE INGLÉS</t>
  </si>
  <si>
    <t>TELEFONICA SOLUCIONES d INFORMATICA y COMUNICACIONES DE ESPAÑA SAU</t>
  </si>
  <si>
    <t>INSTRUMENTACIÓN Y COMPONENTES ,S.A.</t>
  </si>
  <si>
    <t>91001/14201</t>
  </si>
  <si>
    <t>14201/91001</t>
  </si>
  <si>
    <t>Debido a las restricciones al acceso al puesto de trabajo habitual de los funcionarios de la comunidad autónoma debido a la incidencia de la Pandemia del COVID-19, AST debe desarrollar una solución altamente escalable que permita el trabajo desde el propio domicilio particular para un alto número de trabajadores</t>
  </si>
  <si>
    <t>INMEDIATO</t>
  </si>
  <si>
    <t>El Gobierno de Aragón, ante el previsible aumento y presión sobre el sistema hospitalario aragonés que esta pandemia va a conllevar, ha decidido disponer de dos hospitales de campaña en la ciudad de Zaragoza en las instalaciones de la Feria de Zaragoza y en la Sala Multiusos del Auditorio de Zaragoza. Se prevé disponer de 46 puestos de trabajo informatizados con Ordenador, Impresora, Teléfono y otros periféricos menores</t>
  </si>
  <si>
    <t>El Gobierno de Aragón, ante el más que probable dilación de los plazos en los que está situación excepcional se va a mantener, ha considerado necesario, impulsar nuevas iniciativas para permitir al mayor número de trabajadores posible, el acceso desde sus domicilios a la infraestructura tecnológica del Gobierno de Aragón</t>
  </si>
  <si>
    <t>Sección</t>
  </si>
  <si>
    <r>
      <rPr>
        <b/>
        <sz val="12"/>
        <color theme="0"/>
        <rFont val="Calibri"/>
        <family val="2"/>
        <scheme val="minor"/>
      </rPr>
      <t>CONTRATOS CELEBRADOS POR LA TRAMITACIÓN DE EMERGENCIA</t>
    </r>
    <r>
      <rPr>
        <sz val="12"/>
        <color theme="0"/>
        <rFont val="Calibri"/>
        <family val="2"/>
        <scheme val="minor"/>
      </rPr>
      <t xml:space="preserve"> </t>
    </r>
  </si>
  <si>
    <t>PRE 116-2020</t>
  </si>
  <si>
    <t>PRE 121-2020</t>
  </si>
  <si>
    <t>Control del accesos en el Hotel Ilinuion Romareda</t>
  </si>
  <si>
    <t>Campaña publicitaria sobre Coronavirus 2</t>
  </si>
  <si>
    <t>Hasta el 4/04/2020</t>
  </si>
  <si>
    <t>Hasta el 30/04/2020</t>
  </si>
  <si>
    <t>Alojamiento temporal</t>
  </si>
  <si>
    <t>Campaña de medios.</t>
  </si>
  <si>
    <t>23 de marzo 2020</t>
  </si>
  <si>
    <t xml:space="preserve">31 de marzo 2020 </t>
  </si>
  <si>
    <t>1 de abril 2020</t>
  </si>
  <si>
    <t>DIRECCIÓN GENERAL DE COOPERACIÓN AL DESARROLLO E INMIGRACIÓN</t>
  </si>
  <si>
    <t>CTMEN_EMERG_1/2020</t>
  </si>
  <si>
    <t>Prestación del servicio de traducción a francés, inglés, rumano, búlgaro, chino, urdu, árabe y ucraniano, de toda la documentación relativa al COVID-19 y del Estado de Alarma, dirigida a población de origen extranjero en Aragón.</t>
  </si>
  <si>
    <t>INTERPRET SOLUTIONS, S.L.</t>
  </si>
  <si>
    <t>Plazo máximo de 36 h desde el envío de la documentación a traducir (se han realizado varios envíos)</t>
  </si>
  <si>
    <t>91002
91019</t>
  </si>
  <si>
    <t>Tramitación de emergencia, sin obligación de expediente de contratación, ordenando las traducciones a francés, inglés, rumano, búlgaro, chino, urdu, árabe y ucraniano, de toda la documentación relativa al COVID-19 que se consideran necesarios para llegar a todas las personas que residen en Aragón y que no hablan el español.</t>
  </si>
  <si>
    <t>SE REALIZÓ MODIFICACIÓN PRESUPUESTARIA DE 226005 A 226002, QUEDANDO DE LA SIGUIENTE FORMA:
G/3241/226002/91019=1.744,80 €
G/3241/226002/91002=4.255,20 €
               TOTAL = 6.000 €</t>
  </si>
  <si>
    <t>SI
ACUERDO DEL GOBIERNO DE ARAGÓN DE 16.04.2020</t>
  </si>
  <si>
    <t>RM CONMN 1100000020
EXPDTE SGT 31/2020</t>
  </si>
  <si>
    <t>RM CONMY 2019 110000034 
EXPDTE SGT 23/2019 
CONTRATO SUSPENDIDO</t>
  </si>
  <si>
    <t>INTERPRET SOLUTIONS S.L.</t>
  </si>
  <si>
    <t>Abril a junio de 2020</t>
  </si>
  <si>
    <t>CON CARGO A LA APLICACIÓN 
G/11050/3241/227006/91002</t>
  </si>
  <si>
    <t>SI
ACUERDO DE CONSEJO DE GOBIERNO DE 6.05.2020</t>
  </si>
  <si>
    <t>¿Comunicado al Gobierno? En caso SI, fecha acuerdo</t>
  </si>
  <si>
    <t xml:space="preserve">Tramitación de emergencia del Servicio de interpretación telefónica y traducción de textos para la atención de personas de lengua no hispánica en al administración pública durante el periodo de abril a junio de 2020 </t>
  </si>
  <si>
    <t xml:space="preserve">Prestación  del servicio de interpretación telefónica y traducción de textos para la atención de personas de lengua no hispánica en al administración pública durante el periodo de abril a junio de 2020 </t>
  </si>
  <si>
    <t>HAP_SGT_07/2020</t>
  </si>
  <si>
    <t>SUMINISTRO, INSTALACIÓN Y PUESTA EN SERVICIO DE UN GRUPO ELECTRÓGENO PORTÁTIL EN EL EDIFICIO PIGNATELLI, SITO EN EL PASEO MARÍA AGUSTÍN, Nº 36 DE ZARAGOZA</t>
  </si>
  <si>
    <t>121.2</t>
  </si>
  <si>
    <t>2007/000276</t>
  </si>
  <si>
    <t>ACTUACIONES EN EDIFICIOS DE ZARAGOZA</t>
  </si>
  <si>
    <t>MAQUINARIA, INSTALACIONES Y UTILLAJE</t>
  </si>
  <si>
    <r>
      <t>DAGAR TECHNOLOGIES</t>
    </r>
    <r>
      <rPr>
        <sz val="11.5"/>
        <color rgb="FF3F3F3F"/>
        <rFont val="Arial"/>
        <family val="2"/>
      </rPr>
      <t>,</t>
    </r>
    <r>
      <rPr>
        <sz val="11"/>
        <color rgb="FF3F3F3F"/>
        <rFont val="Calibri"/>
        <family val="2"/>
        <scheme val="major"/>
      </rPr>
      <t xml:space="preserve"> </t>
    </r>
    <r>
      <rPr>
        <sz val="11"/>
        <color rgb="FF262626"/>
        <rFont val="Calibri"/>
        <family val="2"/>
        <scheme val="major"/>
      </rPr>
      <t>S.L.</t>
    </r>
    <r>
      <rPr>
        <sz val="11.5"/>
        <color rgb="FF262626"/>
        <rFont val="Arial"/>
        <family val="2"/>
      </rPr>
      <t xml:space="preserve"> </t>
    </r>
    <r>
      <rPr>
        <sz val="11"/>
        <color rgb="FF262626"/>
        <rFont val="Calibri"/>
        <family val="2"/>
        <scheme val="minor"/>
      </rPr>
      <t>(DAGARTECH)</t>
    </r>
  </si>
  <si>
    <t>DEPARTAMENTO DE SANIDAD</t>
  </si>
  <si>
    <t>Suministro de emergencia de las vacunas de calendario para la Comunidad Autónoma de Aragón</t>
  </si>
  <si>
    <t>Hasta 30/12/2020</t>
  </si>
  <si>
    <t>SUMINISTRO PERCHEROS DE PARED</t>
  </si>
  <si>
    <t>SERVICIO DE MENSAJERÍA MUESTRAS ANALÍTICAS COVID-19</t>
  </si>
  <si>
    <t>M.R.W., S.L.</t>
  </si>
  <si>
    <t>TRANSPORTES BOYACA, S.L.</t>
  </si>
  <si>
    <t>INSTITUTO ARAGONÉS DE CIENCIAS DE LA SALUD</t>
  </si>
  <si>
    <t>06/2020- LOTE 1</t>
  </si>
  <si>
    <t>Equipamiento Biobanco del Sistema de Salud de Aragón- COVID-19</t>
  </si>
  <si>
    <t>NIRCO, S.L.</t>
  </si>
  <si>
    <t>MENOR DE UN MES</t>
  </si>
  <si>
    <t>2007/000249</t>
  </si>
  <si>
    <t>INVERSIONES PROYECTOS IACS</t>
  </si>
  <si>
    <t>2 Congeladores Nuaire Blizzard NU99728JE y 20 racks de congelación</t>
  </si>
  <si>
    <t>Es un solo expediente con tres lotes. Este es el lote 1.</t>
  </si>
  <si>
    <t>06/2020- LOTE 2</t>
  </si>
  <si>
    <t>06/2020- LOTE 3</t>
  </si>
  <si>
    <t>LABOARAGON, S.L.</t>
  </si>
  <si>
    <t>Centrífuga Digtor 22-R Orto Alresa para tubos y placas, con tapa antiaerosoles. Rotor oscilante RT-277</t>
  </si>
  <si>
    <t>Es un solo expediente con tres lotes. Este es el lote 2.</t>
  </si>
  <si>
    <t>EPPENDORF IBÉRICA, S.L.U.</t>
  </si>
  <si>
    <t>2 Rotor centrífuga FA-45-30-11 para microtubos</t>
  </si>
  <si>
    <t>Es un solo expediente con tres lotes. Este es el lote 3, pero la descripción del gasto obedece a distintos equipamientos.</t>
  </si>
  <si>
    <t>Cestillo rectangular 100 ml, para rotor A-4-44, 4 uds para centrífugas</t>
  </si>
  <si>
    <t>Adaptador centrífuga para 4 Eppendorf Tubes 5 ml y tubos cónicos de 15 ml para cestillo rectangular de 100 ml en Rotor A-4-44, 2 uds</t>
  </si>
  <si>
    <t>Adaptador centrífuga para 1 tubo cónico 50 ml, para cestillo rectangular de 100 ml en Rotor A-4-44, 2 uds</t>
  </si>
  <si>
    <t>2 Tapones herméticos a los aerosoles para cestillo rectangular 100 ml para centrífuga, 2 uds</t>
  </si>
  <si>
    <t>Centrífuga 5804R con rotor A-4-44</t>
  </si>
  <si>
    <t>3 Tapones herméticos a los aerosoles para cestillo rectangular 100 ml para centrífuga, 2 uds</t>
  </si>
  <si>
    <t>Comunicado al Gobierno? En caso SI, fecha acuerdo</t>
  </si>
  <si>
    <t>Suministro Mat desinfectante : LEJÍA</t>
  </si>
  <si>
    <t>CELQUISA, SLL</t>
  </si>
  <si>
    <t>72 horas</t>
  </si>
  <si>
    <t>53ABJ</t>
  </si>
  <si>
    <t>RESIDENCIA MAYORES ROMAREDA</t>
  </si>
  <si>
    <t>2</t>
  </si>
  <si>
    <t>ACF</t>
  </si>
  <si>
    <t>Suministro Termómetros Digitales e Infrarrojos</t>
  </si>
  <si>
    <t>HERNANDEZ PASTOR, IGNACIO</t>
  </si>
  <si>
    <t>HIGIENIZAR, S.L.</t>
  </si>
  <si>
    <t>JUPER EBRO, SL</t>
  </si>
  <si>
    <t>Suministro M Protección: Buzos Desechables</t>
  </si>
  <si>
    <t>CONFECCIONES UNIMAR, S.L</t>
  </si>
  <si>
    <t>Suministro Termómetros Digitales y Pulsioxímetros</t>
  </si>
  <si>
    <t>OLARIA HELLIN, PATRICIA</t>
  </si>
  <si>
    <t>Suministor M Protección : Gafas proteccion COV19</t>
  </si>
  <si>
    <t>EXPOMAQUINARIA IRC, S.L</t>
  </si>
  <si>
    <t>Suministro Taquillas personal</t>
  </si>
  <si>
    <t>6</t>
  </si>
  <si>
    <t>2006/53037</t>
  </si>
  <si>
    <t>EQUIPAMIENTO CENTROS PROVINCIA ZARAGOZA - MAYORES</t>
  </si>
  <si>
    <t xml:space="preserve"> </t>
  </si>
  <si>
    <t>Suministro M Protección: Mascarillas quirúrgicas</t>
  </si>
  <si>
    <t>CESARAUGUSTA MEDICAL, SL</t>
  </si>
  <si>
    <t>20 días</t>
  </si>
  <si>
    <t>20 DIAS</t>
  </si>
  <si>
    <t>Sº M Protección: Buzos Desechables y Calzas</t>
  </si>
  <si>
    <t>Suministro Termómetros Infrarrojos</t>
  </si>
  <si>
    <t>2006/53038</t>
  </si>
  <si>
    <t>2006/53039</t>
  </si>
  <si>
    <t>2006/53040</t>
  </si>
  <si>
    <t>2006/53041</t>
  </si>
  <si>
    <t>2006/53042</t>
  </si>
  <si>
    <t>2006/53043</t>
  </si>
  <si>
    <t>2006/53044</t>
  </si>
  <si>
    <t>2006/53045</t>
  </si>
  <si>
    <t>2006/53046</t>
  </si>
  <si>
    <t>2006/53047</t>
  </si>
  <si>
    <t>2006/53048</t>
  </si>
  <si>
    <t>2006/53049</t>
  </si>
  <si>
    <t>2006/53050</t>
  </si>
  <si>
    <t>N/A</t>
  </si>
  <si>
    <t>Suministro del material necesario para la reducción de patógenos en unidades de plaquetas en la Entidad Pública Aragonesa del Banco de Sangre y Tejidos por COVID -19</t>
  </si>
  <si>
    <t>TERUMO BCT ESPAÑA SLU</t>
  </si>
  <si>
    <t>6 meses</t>
  </si>
  <si>
    <t>BSTA</t>
  </si>
  <si>
    <t>Suministro del material necesario para test de anticuerpos antiplaquetarios para las unidades de plasma convaleciente COVID-19</t>
  </si>
  <si>
    <t>IMMUCOR S.L.</t>
  </si>
  <si>
    <t>Suministro del material necesario para test de anticuerpos antineutrofilos para las unidades de plasma convaleciente COVID-19</t>
  </si>
  <si>
    <t>BECTON DICKINSON S.A</t>
  </si>
  <si>
    <t xml:space="preserve">Suministro del material necesario para reducción de patógeneos en unidades de plasma convalenciente COVID-19  y retirada posterior de azul de metileno residual </t>
  </si>
  <si>
    <t>MACO SPANIA SL</t>
  </si>
  <si>
    <t>ENTIDAD PÚBLICA ARAGONESA DEL BANCO DE SANGRE Y TEJIDOS DE ARAGÓN</t>
  </si>
  <si>
    <t>contratos</t>
  </si>
  <si>
    <t>Total=</t>
  </si>
  <si>
    <t>AST_2020_030</t>
  </si>
  <si>
    <t>Contratación emergencia para la adquisición de 75 tablets
y líneas de datos con destino a los hospitales y residencias del IASS</t>
  </si>
  <si>
    <t>Telefónica Soluciones de Informática y Comunicaciones de España, S.A.</t>
  </si>
  <si>
    <t>Hasta el 15 de junio de 2020</t>
  </si>
  <si>
    <t>E.P. Aragonesa de Servicios Telemáticos</t>
  </si>
  <si>
    <t>AST_2020_031</t>
  </si>
  <si>
    <t>Adquisición de 200 routers 4G y conexión a internet con línea de datos para equipos destina-dos a alumnos sin ordenador ni conexión a internet para que puedan participar en las activi-dades lectivas on-line durante el periodo de confinamient</t>
  </si>
  <si>
    <t>Vodafone Spain, S.A.U.</t>
  </si>
  <si>
    <t>Hasta el 30 de junio de 2020</t>
  </si>
  <si>
    <t>AST_2020_032</t>
  </si>
  <si>
    <t>Soporte a la instalación de equipos adicionales y suministro de cables ethernet destinados a alumnos sin ordenador ni conexión a internet para que puedan participar en las actividades lectivas on-line durante el periodo de confinamiento</t>
  </si>
  <si>
    <t>Instrumentación y Componentes, S.A.</t>
  </si>
  <si>
    <t>AST_2020_033</t>
  </si>
  <si>
    <t>Adaptación de la aplicación de cita previa para la gestión de los accesos y esperas en los edificios administrativos adaptadas a los requerimientos que se precisan debido a la pandemia del COVID-19</t>
  </si>
  <si>
    <t>Oesia Networks, S.L.</t>
  </si>
  <si>
    <t>2 meses</t>
  </si>
  <si>
    <t>14201 Y 91001</t>
  </si>
  <si>
    <t>2006/001868</t>
  </si>
  <si>
    <t>Extension Servicio RACI</t>
  </si>
  <si>
    <t>71-AST</t>
  </si>
  <si>
    <t>E.P.ARAGONESA DE SERVICIOS TELEMÁTICOS</t>
  </si>
  <si>
    <t>73-IACS</t>
  </si>
  <si>
    <t>76-BSTA</t>
  </si>
  <si>
    <t>Servicio de Atención Social Integral a mujeres víctimas de violencia y de sus hijos e hijas</t>
  </si>
  <si>
    <t>Asociación Cultural Deportiva Océano Atlántico</t>
  </si>
  <si>
    <t>INSTITUTO ARAGONES DE LA MUJER</t>
  </si>
  <si>
    <t>El Servicio de Atención Integral tiene como finalidad la de garantizar el derecho a la información, a la asistencia social, psicológica y jurídica de las mujeres víctimas de violencia y de sus hijos e hijas</t>
  </si>
  <si>
    <t>54-IAM</t>
  </si>
  <si>
    <t>Servicio de alojamiento alternativo en Huesca a mujeres víctimas de violencia y de sus hijos e hijas</t>
  </si>
  <si>
    <t>Fundación para el Estudio y la Promoción de la Acción Social (FEPAS)</t>
  </si>
  <si>
    <t xml:space="preserve">Dispensar una acogida urgente e inmediata de mujeres, hijas e hijos que se encuentren en situación de violencia por género </t>
  </si>
  <si>
    <t>IAM 2048</t>
  </si>
  <si>
    <t>Servicio de restauracion para mujeres víctimas de violencia en residencia</t>
  </si>
  <si>
    <t>"Mesón Albares" Cyberum 2000, S.L.</t>
  </si>
  <si>
    <t>Servicio de restauración para la cobertura de necesidades básicas de alimentación en centro habilitado para alojar mujeres en riesgo de violencia durante el confinamiento consecuencia del COVID-19</t>
  </si>
  <si>
    <t>IAM 2056</t>
  </si>
  <si>
    <t xml:space="preserve">Suministro de emergencia de tarjetas prepago para cubrir necesidades básicas de mujeres victimas de violencia por género </t>
  </si>
  <si>
    <t xml:space="preserve">Peninsulaco S.L. (EROSKI CITY HUESCA 2000) </t>
  </si>
  <si>
    <t>19/05/2020 A 30/05/2020</t>
  </si>
  <si>
    <t>Suministro tarjetas prepago para la cobertura de necesidades básicas para  mujeres en riesgo de violencia durante el confinamiento consecuencia del COVID-19</t>
  </si>
  <si>
    <t>IAM 2057</t>
  </si>
  <si>
    <t>ALCAMPO, S.A.</t>
  </si>
  <si>
    <t>6/05/2020 A 8/05/2020</t>
  </si>
  <si>
    <t>IAM 2058</t>
  </si>
  <si>
    <t>Servicio de alojamiento alternativo en FRAGA a mujeres víctimas de violencia y de sus hijos e hijas</t>
  </si>
  <si>
    <t>1/06/2020 A 30/11/2020</t>
  </si>
  <si>
    <t>IAM 2059</t>
  </si>
  <si>
    <t>Servicio de alojamiento alternativo en Zaragoza a mujeres víctimas de violencia y de sus hijos e hijas</t>
  </si>
  <si>
    <t>Fundacion APIP ACAM</t>
  </si>
  <si>
    <t>22/05/2020 A 31/08/2020</t>
  </si>
  <si>
    <t>Sº M Protección: Batas hidrofugadas antisalpicadura</t>
  </si>
  <si>
    <t>SAEZ MARTINEZ, AURORA</t>
  </si>
  <si>
    <t>53-IASS</t>
  </si>
  <si>
    <t>52-SALUD</t>
  </si>
  <si>
    <t>POSTES SEPARADORES DE FILAS</t>
  </si>
  <si>
    <t>REACTIVOS SEROPREVALENCIA CORONAVIRUS</t>
  </si>
  <si>
    <t>SUMINISTROS CLINICOS LANAU</t>
  </si>
  <si>
    <t>DISPOSITIVOS CON FILTRO PARA PROTECCION COVID-19</t>
  </si>
  <si>
    <t>GRUPO DISNAINGA S.L.</t>
  </si>
  <si>
    <t>PRE 125-2020</t>
  </si>
  <si>
    <t>Servicio de emisión de informes periciales psicológicos y sociales para procedimiento sumario Justicia</t>
  </si>
  <si>
    <t>ASAPME</t>
  </si>
  <si>
    <t>Hasta el 25/09/2020</t>
  </si>
  <si>
    <t>Servicio emisión de informes psicológicos y sociales</t>
  </si>
  <si>
    <t>25 de mayo 2020</t>
  </si>
  <si>
    <t>10-DPTO.PRESIDENCIA Y RELACIONES INSTITUCIONALES</t>
  </si>
  <si>
    <t>11-DPTO.CIUDADANÍA Y DERECHOS SOCIALES</t>
  </si>
  <si>
    <t>12-DPTO.HACIENDA Y ADMINISTRACIÓN PÚBLICA</t>
  </si>
  <si>
    <t>16-DPTO.SANIDAD</t>
  </si>
  <si>
    <t>17-DPTO. DE CIENCIA, UNIVERSIDAD Y SOCIEDAD DEL CONOCIMIENTO</t>
  </si>
  <si>
    <t>contrato</t>
  </si>
  <si>
    <t>18-DPTO. DE EDUCACIÓN, CULTURA Y DEPORTE</t>
  </si>
  <si>
    <t>AST_2020_034</t>
  </si>
  <si>
    <t>Renovación de la solución de escritorios remotos (AWS WORKSPACES)</t>
  </si>
  <si>
    <t>Informática El Corte Inglés, S.A.</t>
  </si>
  <si>
    <t>HU IASS RPM CH 7/2020</t>
  </si>
  <si>
    <t>SUMINISTRO MASCARILLAS QUIRÚRGICAS</t>
  </si>
  <si>
    <t>OSCA MEDICAL, SL</t>
  </si>
  <si>
    <t>53ABA</t>
  </si>
  <si>
    <t>RESIDENCIA PERSONAS MAYORES "CIUDAD DE HUESCA"</t>
  </si>
  <si>
    <t>SERVICIO DE PLEGADO DE ROPA</t>
  </si>
  <si>
    <t>MASCARILLAS PEDIÁTRICAS</t>
  </si>
  <si>
    <t>SERVICIO DE TRANSPORTE  POR ESTUDIO SEROPREVALENCIA MINISTERIO</t>
  </si>
  <si>
    <t>SERVICIO DE TRANSPORTE  POR PCR CENTROS DE SALUD</t>
  </si>
  <si>
    <t>RESIDUOS SANITARIOS RESIDENCIAS COVID-19</t>
  </si>
  <si>
    <t>MANIPULADOS Y SERVICIOS PICARRAL, S.L.</t>
  </si>
  <si>
    <t>PALEX MEDICAL, S.L.</t>
  </si>
  <si>
    <t>TRANSPORTES BOYACA S.L.</t>
  </si>
  <si>
    <t>CENTRAL MENSAJEROS LOGISTICA 2008</t>
  </si>
  <si>
    <t>SRCL CONSENUR CEE SA</t>
  </si>
  <si>
    <t>G/4121/227009/91002</t>
  </si>
  <si>
    <t>SUMINISTRO DE PERCHAS PARA BATAS EN TUNEL DE LAVADO</t>
  </si>
  <si>
    <t>GIRBAU, S.L.</t>
  </si>
  <si>
    <t>GRADILLAS PARA NEVERAS PCR</t>
  </si>
  <si>
    <t>GRABINER S.L.</t>
  </si>
  <si>
    <t>DISPENSADORES DE DESINFECTANTE</t>
  </si>
  <si>
    <t>NILSSON LABORATORIOS S.L.</t>
  </si>
  <si>
    <t>CONGELADOR VERTICAL DE LABORATORIO</t>
  </si>
  <si>
    <t>VWR INTERNATIONAL EUROLAB</t>
  </si>
  <si>
    <t>CARROS DE AROS PARA ROPA</t>
  </si>
  <si>
    <t>DESPLAYTE, S.L.</t>
  </si>
  <si>
    <t>ARCHIVADOR DE PREPARACIONES HISTOLÓGICAS</t>
  </si>
  <si>
    <t>LABOLAN, S.L.</t>
  </si>
  <si>
    <t>PRE 149-2020</t>
  </si>
  <si>
    <t>Adquisición de 40 ordenadores portátiles para la Administración de Justicia</t>
  </si>
  <si>
    <t>Hasta el 13/06/2020</t>
  </si>
  <si>
    <t>INSTRUMENTACION Y COMPONENTES</t>
  </si>
  <si>
    <t>ANALIZADOR DE SEGURIDAD ELECTRICA</t>
  </si>
  <si>
    <t>CEYTLON TECNICA, S.L.</t>
  </si>
  <si>
    <t>TAQUILLAS VESTUARIO MODULOS DE 3X2</t>
  </si>
  <si>
    <t>FUNDACIÓN FEDERICO OZANAM</t>
  </si>
  <si>
    <t>Contratación del personal para poner en marcha el dispositivo “Villacampa 2” con ocasión de la crisis sanitaria provocada por el COVID-19</t>
  </si>
  <si>
    <t>51-INAEM</t>
  </si>
  <si>
    <t>INSTITUTO ARAGONÉS DE EMPLEO</t>
  </si>
  <si>
    <t>Servicio de atención telefónica</t>
  </si>
  <si>
    <t>ARQUISOCIAL S.L</t>
  </si>
  <si>
    <t>HIFAVER, S.L.</t>
  </si>
  <si>
    <t>Contratación de 128 plazas residenciales en la Residencia Maizales III en Zaragoza</t>
  </si>
  <si>
    <t>FETRA PAÑART S.L.</t>
  </si>
  <si>
    <t>Contratación de 47 plazas residenciales en la Residencia "La Abubilla" de Yéqueda</t>
  </si>
  <si>
    <t>Contratación de 50 plazas residenciales en la Residencia Ntra. Sra. de los Dolores de Gea de Albarracín</t>
  </si>
  <si>
    <t>CASA FAMILIAR Nª Sª DE LOS DOLORES S.L.</t>
  </si>
  <si>
    <t>Adquisición de equipos de protección individual (batas de protección) destinados al personal cuidador en residencias de mayores y discapacidad de la C.A. de Aragón</t>
  </si>
  <si>
    <t xml:space="preserve"> INGENIERÍA TEXTIL S.L.</t>
  </si>
  <si>
    <t>Adquisición de equipos de protección individual (gel hidroalcohólico) destinados al personal cuidador en residencias de mayores y discapacidad de la C.A. de Aragón</t>
  </si>
  <si>
    <t>LABORATORIOS SAPHIR</t>
  </si>
  <si>
    <t>DEPARTAMENTO DE AGRICULTURA, GANADERÍA Y MEDIO AMBIENTE</t>
  </si>
  <si>
    <t>14-DPTO.AGRICULTURA, GANADERÍA Y MEDIO AMBIENTE</t>
  </si>
  <si>
    <t>AUTOBUSES ANDORRA, S.L.</t>
  </si>
  <si>
    <t xml:space="preserve">Servicio de transporte de trabajadores temporales a explotaciones agrarias para realizar las tareas de recolección y aclareo de fruta en las explotaciones agrarias de la Organización de Productores de Frutas y Hortalizas o de los socios de la organización. </t>
  </si>
  <si>
    <t>AUTOBUSES MAGALLÓN, S.L.</t>
  </si>
  <si>
    <t>CORPORACIÓN ARAGONESA DE RADIO Y TELEVISIÓN</t>
  </si>
  <si>
    <t>TE 3/15/2020 CARTV</t>
  </si>
  <si>
    <t>Suministro de 7 ordenadores portátiles</t>
  </si>
  <si>
    <t>Asseco Spain, S.A.</t>
  </si>
  <si>
    <t>--</t>
  </si>
  <si>
    <t>CARTV</t>
  </si>
  <si>
    <t>TE 3/18/2020 CARTV</t>
  </si>
  <si>
    <t>Suministro de 10 ordenadores portátiles</t>
  </si>
  <si>
    <t>C.L.D., S.L.</t>
  </si>
  <si>
    <t>TE 3/31/2020 CARTV</t>
  </si>
  <si>
    <t>Servicio adicional de limpieza de las dependencias e instalaciones de CARTV en Avenida María Zambrano 2 de Zaragoza (Contrato Derivado Nº 1634/2020 del AM SCC 06/2017) para hacer frente a la crisis sanitaria provocada por el COVID-19</t>
  </si>
  <si>
    <t>Limpieza, Acondicionamiento y Restauración de Edificios Gamma, S.L.</t>
  </si>
  <si>
    <t>23/03/2020 - 19/04/2020</t>
  </si>
  <si>
    <t>TE 3/32/2020 CARTV</t>
  </si>
  <si>
    <t>Servicio adicional de limpieza para la Delegación de Huesca (contrato derivado nº 1590/2020 del AM SCC 06/2017) para hacer frente a la crisis sanitaria provocada por el COVID-19</t>
  </si>
  <si>
    <t>19/03/2020 - 19/04/2020</t>
  </si>
  <si>
    <t>TE 3/33/2020 CARTV</t>
  </si>
  <si>
    <t>Servicio adicional de limpieza de las dependencias e instalaciones de CARTV en Calle Amantes 14 de Teruel (Contrato Derivado Nº 1633/2020 del AM SCC 06/2017) para hacer frente a la crisis sanitaria provocada por el COVID-19</t>
  </si>
  <si>
    <t>Onet Iberia Soluciones, S.A.</t>
  </si>
  <si>
    <t>TE 3/38/2020 CARTV</t>
  </si>
  <si>
    <t>Servicio de desinfección especial por COVID19 en el CPP de Zaragoza y las delegaciones de Huesca y Teruel</t>
  </si>
  <si>
    <t>Euro Denker, S.L.</t>
  </si>
  <si>
    <t>27/03/2020 - 04/04/2020</t>
  </si>
  <si>
    <t>TE 3/41/2020 CARTV</t>
  </si>
  <si>
    <t>Servicio de asesoría y atención personalizada por situación de emergencia COVID19</t>
  </si>
  <si>
    <t>Patricia Ramírez Loeffler</t>
  </si>
  <si>
    <t>01/04/2020 - 31/05/2020</t>
  </si>
  <si>
    <t>TE 4/9/2020 CARTV/RAA</t>
  </si>
  <si>
    <t>Suministro 2 portátil/tablet surface para Delegados Hu y Te y 1 para Coordinador Técnico RAA</t>
  </si>
  <si>
    <t>CARTV
RAA</t>
  </si>
  <si>
    <t>CORPORACIÓN ARAGONESA DE RADIO Y TELEVISIÓN
RADIO AUTONÓMICA DE ARAGÓN, S.A.U.</t>
  </si>
  <si>
    <t>TE 4/29/2020 CARTV</t>
  </si>
  <si>
    <t>Servicio adicional de limpieza de las dependencias e instalaciones de CARTV en Avenida María Zambrano 2 de Zaragoza (Contrato Derivado Nº 1647/2020 del AM SCC 06/2017) para hacer frente a la crisis sanitaria provocada por el COVID-19</t>
  </si>
  <si>
    <t>19/04/2020 - 03/05/2020</t>
  </si>
  <si>
    <t>TE 4/30/2020 CARTV</t>
  </si>
  <si>
    <t>Servicio adicional de limpieza para la Delegación de Huesca (contrato derivado nº 1646/2020 del AM SCC 06/2017) para hacer frente a la crisis sanitaria provocada por el COVID-19</t>
  </si>
  <si>
    <t>TE 4/31/2020 CARTV</t>
  </si>
  <si>
    <t>Servicio adicional de limpieza de las dependencias e instalaciones de CARTV en Calle Amantes 14 de Teruel (Contrato Derivado Nº 1645/2020 del AM SCC 06/2017) para hacer frente a la crisis sanitaria provocada por el COVID-19</t>
  </si>
  <si>
    <t>TE 5/2/2020 CARTV/TVAA/RAA</t>
  </si>
  <si>
    <t>Suministro antivientos para micrófonos</t>
  </si>
  <si>
    <t>Cade Electronica, S.L.</t>
  </si>
  <si>
    <t>CARTV
TVAA
RAA</t>
  </si>
  <si>
    <t>CORPORACIÓN ARAGONESA DE RADIO Y TELEVISIÓN
TELEVISIÓN AUTONÓMICA DE ARAGÓN
RADIO AUTONÓMICA DE ARAGÓN</t>
  </si>
  <si>
    <t>TE 5/11/2020 CARTV</t>
  </si>
  <si>
    <t>Servicio adicional de limpieza de las dependencias e instalaciones de CARTV en Avenida María Zambrano 2 de Zaragoza (Contrato Derivado Nº 1713/2020 del AM SCC 06/2017) para hacer frente a la crisis sanitaria provocada por el COVID-19</t>
  </si>
  <si>
    <t>04/05/2020 - 31/05/2020</t>
  </si>
  <si>
    <t>TE 5/12/2020 CARTV</t>
  </si>
  <si>
    <t>Servicio adicional de limpieza para la Delegación de Huesca (contrato derivado nº 1712/2020 del AM SCC 06/2017) para hacer frente a la crisis sanitaria provocada por el COVID-19</t>
  </si>
  <si>
    <t>TE 5/13/2020 CARTV</t>
  </si>
  <si>
    <t>Servicio adicional de limpieza de las dependencias e instalaciones de CARTV en Calle Amantes 14 de Teruel (Contrato Derivado Nº 1711/2020 del AM SCC 06/2017) para hacer frente a la crisis sanitaria provocada por el COVID-19</t>
  </si>
  <si>
    <t>TE 5/15/2020 CARTV</t>
  </si>
  <si>
    <t>Suministro de 26 mamparas polímero termoplástico para redacción de informativos de ATV</t>
  </si>
  <si>
    <t>Ballarol Oficinas, S.L.L.</t>
  </si>
  <si>
    <t>TE 5/17/2020 CARTV</t>
  </si>
  <si>
    <t>Suministro de 32 mamparas polímero termoplástico para varias salas ATV y AR</t>
  </si>
  <si>
    <t>Casanova y Villanueva, S.L.</t>
  </si>
  <si>
    <t>TE 5/26/2020 CARTV</t>
  </si>
  <si>
    <t>Suministro de 20 Mamparas de polímero termoplástico para instalar en la redacción de AR (12) y en la zona de Dpto técnico/explotación ATV (8)</t>
  </si>
  <si>
    <t>TE 5/27/2020 CARTV</t>
  </si>
  <si>
    <t>Suministro de 6 Mamparas de polímero termoplástico para instalar en la redacción digital</t>
  </si>
  <si>
    <t>TE 5/50/2020 CARTV</t>
  </si>
  <si>
    <t>Suministro de Mamparas de polímero termoplástico para instalar en las delegaciones de Huesca y Teruel</t>
  </si>
  <si>
    <t>TE 5/54/2020 CARTV</t>
  </si>
  <si>
    <t>Servicio adicional de limpieza de las dependencias e instalaciones de CARTV en Avenida María Zambrano 2 de Zaragoza (Contrato Derivado Nº 1784/2020 del AM SCC 06/2017) para hacer frente a la crisis sanitaria provocada por el COVID-19</t>
  </si>
  <si>
    <t>01/06/2020 - 30/06/2020</t>
  </si>
  <si>
    <t>TE 5/55/2020 CARTV</t>
  </si>
  <si>
    <t>Servicio adicional de limpieza para la Delegación de Huesca para hacer frente a la crisis sanitaria provocada por el COVID-19</t>
  </si>
  <si>
    <t>TE 5/56/2020 CARTV</t>
  </si>
  <si>
    <t>Servicio adicional de limpieza de las dependencias e instalaciones de CARTV en Calle Amantes 14 de Teruel (Contrato Derivado Nº 1785/2020 del AM SCC 06/2017) para hacer frente a la crisis sanitaria provocada por el COVID-19</t>
  </si>
  <si>
    <t>TE 6/5/2020 CARTV</t>
  </si>
  <si>
    <t>Servicio adicional de prevención para control y ejecución de actuaciones técnicas con protocolo COVID19</t>
  </si>
  <si>
    <t>MÁS Prevención, Servicio de Prevención, S.L.U.</t>
  </si>
  <si>
    <t>01/06/2020 - 31/10/2020</t>
  </si>
  <si>
    <t>TE 6/8/2020 CARTV</t>
  </si>
  <si>
    <t>Suministro de Mamparas de polímero termoplástico para instalar en varios departamentos de CARTV y TVAA</t>
  </si>
  <si>
    <t>Total =</t>
  </si>
  <si>
    <t>Corporación Aragonesa de Radio y TV</t>
  </si>
  <si>
    <t>TELEVISIÓN AUTONÓMICA DE ARAGÓN, S.A.U.</t>
  </si>
  <si>
    <t>TE 3/7/2020 TVAA</t>
  </si>
  <si>
    <t>Suministro, en régimen de alquiler, de 1 receptor del sistema de contribución sobre redes 3G/4G</t>
  </si>
  <si>
    <t>Gestión de Seguridad y Desarrollo de Proyectos IT, S.L.</t>
  </si>
  <si>
    <t>TVAA</t>
  </si>
  <si>
    <t>TE 3/16/2020 TVAA</t>
  </si>
  <si>
    <t>Equipamiento técnico para nuevas instalaciones TVAA como plan de contigencia por COVID19 (mezclador de video y panel de control)</t>
  </si>
  <si>
    <t>Moncada y Lorenzo, S.A.</t>
  </si>
  <si>
    <t>TE 3/19/2020 TVAA</t>
  </si>
  <si>
    <t>Construcción, transporte y montaje de un decorado de informativos en instalaciones TVAA como plan de contigencia por COVID19</t>
  </si>
  <si>
    <t>TE 3/20/2020 TVAA</t>
  </si>
  <si>
    <t>Instalación equipos, manejo y emisión desde instalaciones TVAA como plan de contingencia por COVID19</t>
  </si>
  <si>
    <t>Delrío Comunicación Audiovisual, S.L.</t>
  </si>
  <si>
    <t>TE 3/22/2020 TVAA</t>
  </si>
  <si>
    <t>Suministro, en régimen de alquiler, de equipos de audio, vídeo y decodificadores. 24horasconlavirgen</t>
  </si>
  <si>
    <t>Estudios OnBroadcast, S.L.</t>
  </si>
  <si>
    <t>17/03/2020 - 09/05/2020</t>
  </si>
  <si>
    <t>TE 3/23/2020 TVAA</t>
  </si>
  <si>
    <t>Servicio de transcodificación, flujo de datos y almacenamiento en CMS. 24horasconlavirgen</t>
  </si>
  <si>
    <t>Aragón Innovación Tecnológica, S.L.L. (Aranova)</t>
  </si>
  <si>
    <t>TE 3/24/2020 TVAA</t>
  </si>
  <si>
    <t>Servicio de diseño y redirección media web 24horasconlavirgen</t>
  </si>
  <si>
    <t>Veridika Media &amp; Design, S.L.</t>
  </si>
  <si>
    <t>TE 3/25/2020 TVAA</t>
  </si>
  <si>
    <t>Servicio de instalación de línea ocasional de fibra y consumo. 24horasconlavirgen</t>
  </si>
  <si>
    <t>ANULADO</t>
  </si>
  <si>
    <t>TE 3/29/2020 TVAA</t>
  </si>
  <si>
    <t>Suministro 1 portátil/tablet surface para Jefatura Explotación ATV</t>
  </si>
  <si>
    <t>TE 3/39/2020 TVAA</t>
  </si>
  <si>
    <t>Suministro de 2 discos duros para instalaciones plató de emergencia COVID19</t>
  </si>
  <si>
    <t>CORPORACIÓN ARAGONESA DE RADIO Y TELEVISIÓN
TELEVISIÓN AUTONÓMICA DE ARAGÓN, S.A.U.
RADIO AUTONÓMICA DE ARAGÓN, S.A.U.</t>
  </si>
  <si>
    <t>TE 5/16/2020 TVAA</t>
  </si>
  <si>
    <t>Suministro de cableado específico de vídeo para controles ATV</t>
  </si>
  <si>
    <t>Suin Informática, S.L.</t>
  </si>
  <si>
    <t>TVA de Aragón</t>
  </si>
  <si>
    <t>RADIO AUTONÓMICA DE ARAGÓN, S.A.U.</t>
  </si>
  <si>
    <t>TE 3/11/2020 RAA</t>
  </si>
  <si>
    <t>Suministro de decodificador para aplicación móvil Report IP</t>
  </si>
  <si>
    <t>Consultores Electroacústicos, S.L. (COEL)</t>
  </si>
  <si>
    <t>RAA</t>
  </si>
  <si>
    <t>TE 3/12/2020 RAA</t>
  </si>
  <si>
    <t>Suministro de 2 parejas de audiocodificadores IP, concentrador de matriz y equipamiento auxiliar</t>
  </si>
  <si>
    <t>Agrupación de Servicios y Productos de Audio, S.L.U. (ASPA)</t>
  </si>
  <si>
    <t>TE 3/26/2020 RAA</t>
  </si>
  <si>
    <t>Suministro de 18 auriculares para el personal de RAA (teletrabajo)</t>
  </si>
  <si>
    <t>Arquitectura Audiovisual, S.L.</t>
  </si>
  <si>
    <t>TE 3/27/2020 RAA</t>
  </si>
  <si>
    <t>Suministro de 2 decodificadores para aplicación móvil Report IP</t>
  </si>
  <si>
    <t>TE 3/30/2020 RAA</t>
  </si>
  <si>
    <t>Suministro Software para decodificadores y aplicación Report-IT</t>
  </si>
  <si>
    <t>TE 4/8/2020 RAA</t>
  </si>
  <si>
    <t>Suministro de 5 grabadoras para personal RAA (teletrabajo)</t>
  </si>
  <si>
    <t>TE 4/26/2020 RAA</t>
  </si>
  <si>
    <t>Suministro de 4 parejas de audiocodificadores IP portátiles y 2 equipos estacionarios para envío/recepción de señales en el CPP</t>
  </si>
  <si>
    <t>Aplicaciones Electrónicas Quasar, S.A.</t>
  </si>
  <si>
    <t>TE 4/35/2020 RAA</t>
  </si>
  <si>
    <t xml:space="preserve">Software para el control remoto de audiocodificadores IP portátiles </t>
  </si>
  <si>
    <t>TE 5/20/2020 RAA</t>
  </si>
  <si>
    <t>Suministro de 2 parejas de audiocodificadores IP portátiles y 1 equipo estacionario para envío/recepción de señales en el CPP</t>
  </si>
  <si>
    <t>RA de Aragón</t>
  </si>
  <si>
    <t>76- BSTA</t>
  </si>
  <si>
    <t>Suministro del material necesario para la realización de test viscoelásticos (TEG) en concentrados de plaquetas criopreservadas.</t>
  </si>
  <si>
    <t>FERRER FARMA SA</t>
  </si>
  <si>
    <t>Suminsitro del material necesario para la realización de test viscoelásticos (TEG) en concentrados de plaquetas criopreservadas.</t>
  </si>
  <si>
    <t>Suministro de equipamiento para consevacion de plasma convaleciente COVID-19 y de reactivos para diagnostico COVID 19</t>
  </si>
  <si>
    <t>FISHER SCIENTIFIC, S.L</t>
  </si>
  <si>
    <t xml:space="preserve">2 MESES </t>
  </si>
  <si>
    <t>2006/000814</t>
  </si>
  <si>
    <t>Suministro de equipamiento para conservacion plasma hiperimnune COVID 19 y reactivos de diagnostico de COVID-19</t>
  </si>
  <si>
    <t>4124</t>
  </si>
  <si>
    <t>22</t>
  </si>
  <si>
    <t>221</t>
  </si>
  <si>
    <t>221012</t>
  </si>
  <si>
    <t>91019</t>
  </si>
  <si>
    <t>6.969,60</t>
  </si>
  <si>
    <t>desde el 12 de mayo hasta el 11 de julio</t>
  </si>
  <si>
    <t>06/05/2020 03/06/2020 17/06/2020</t>
  </si>
  <si>
    <t>ATENZIA</t>
  </si>
  <si>
    <t>1/04/2020 A 30/06/2020</t>
  </si>
  <si>
    <t>IAM 2060</t>
  </si>
  <si>
    <t>Refuerzo del servicio de alojamiento alternativo en Zaragoza para mujeres víctimas de violencia de género y sus hijas e hijos menores de edad residencia Baltasar Gracián</t>
  </si>
  <si>
    <t>5/05/2020 a 25/06/2020</t>
  </si>
  <si>
    <t>GLAXOSMITHKLINE, S.A. y MERCK, SHARP &amp; DOHME ESPAÑA S.A.</t>
  </si>
  <si>
    <t>Dirección General de Salud Pública</t>
  </si>
  <si>
    <t>Suministro de vacunas: Lote 1 Hepatitis B infantil, lote 2 Hepatitis B adultos, y Lote 5 Sarampión, rubéola y parotiditis. Lote 3 Hepatitis A infantil, Lote 4 Hepatitis A adultos, Lote 6 Varicela, Lote 7 Sarampión, rubéola, parotiditis y varicela, y Lote 8 VPH 9 genotipos.</t>
  </si>
  <si>
    <t>Desarrollo de un sistema de información para el seguimiento de casos COVID en los centros sociales residenciales de Aragón</t>
  </si>
  <si>
    <t>Desarrollo de nuevas funcionalidades para el sistema de información para el seguimiento de casos COVID en los centros sociales residenciales de Aragón</t>
  </si>
  <si>
    <t xml:space="preserve">Prórroga de los contratos de servicios para la "Gestión, desarrollo y mantenimiento del servicio "Salud Informa" en la Comunidad Autónoma de Aragón. Lote 1: Atención telefónica, cita telefónica y postal </t>
  </si>
  <si>
    <t>Everis Soluciones Tecnológicas, SLU</t>
  </si>
  <si>
    <t>Unión Temporal de Empresas TIC Businnes, SL, Telefónica de España SAU y Telefónica Soluciones de Informática y Comunicaciones de España SAU y Fundación DFA</t>
  </si>
  <si>
    <t>1 mes</t>
  </si>
  <si>
    <t>1 año</t>
  </si>
  <si>
    <t>Dirección General de Asistencia Sanitaria</t>
  </si>
  <si>
    <t>Dirección General de Derechos y Garantías de los Usuarios</t>
  </si>
  <si>
    <t>1160001789, 1160001790 y 1160001791</t>
  </si>
  <si>
    <t>ADQUSICIÓN CARRO DE PARADA SAIKANG</t>
  </si>
  <si>
    <t>ADQUISICIÓN ASPIRADOR SECRECIONES SUPERTOBI</t>
  </si>
  <si>
    <t>ADQUISICIÓN CONJUNTO 5 MONITORES B450</t>
  </si>
  <si>
    <t>ADQUISICIÓN DE 2 ELECTROCARDIÓGRAFOS</t>
  </si>
  <si>
    <t>ADQUISICIÓN 1 DESFIBRILADOR</t>
  </si>
  <si>
    <t>ADQUISICIÓN 2 ECÓGRAFOS</t>
  </si>
  <si>
    <t>ADECUACIÓN DEL ESPACIO DEL HOSPITAL DE DIA DE GERIATRÍA DEL HOSPITAL SAGRADO CORAZÓN DE HUESCA</t>
  </si>
  <si>
    <t>CAMAS (17 UNIDADES)</t>
  </si>
  <si>
    <t>TRACCION PIES/90 (2 POLEAS) PARA LAS CAMAS</t>
  </si>
  <si>
    <t xml:space="preserve">EQUIPO PORTATIL RX DIGITAL </t>
  </si>
  <si>
    <t>1 CARRO DE PAROS</t>
  </si>
  <si>
    <t>MESITAS AUXILIARES  (6 UNIDADES)</t>
  </si>
  <si>
    <t>ASPIRADORES (2 UNIDADES)</t>
  </si>
  <si>
    <t>MONITOR MILTIPARAMÉTRICO (2 UNIDADES)</t>
  </si>
  <si>
    <t>EQUIPO DESINFECCION POR AIRE</t>
  </si>
  <si>
    <t>MEDIDOR NIVEL DE CONCIENCIA EN UCI</t>
  </si>
  <si>
    <t xml:space="preserve">VEHICULO PEUGEOT MODELO RFTER ACCES </t>
  </si>
  <si>
    <t xml:space="preserve">COMPRA 21 NEVERAS ISOTERMICAS </t>
  </si>
  <si>
    <t>ARRENDAMIENTO 2 PORTÁTILES RX PARA PRUEBAS DIAGNOSTICAS COVID-19, SMAM MODELO ROLLER 30 (HRV) SMAM AR15(HNSG)</t>
  </si>
  <si>
    <t>ARRENDAMIENTO AIRVO</t>
  </si>
  <si>
    <t>ARRENDAMIENTO PORTÁTIL RX PARA PRUEBAS DIAGNÓSTICAS COVID-19, MODELO PRACTIX CONVENIO (HRV)</t>
  </si>
  <si>
    <t>SUMINISTRO DE ECOCARDIOGRAFO MODELO VIVID T8 R3</t>
  </si>
  <si>
    <t xml:space="preserve">SUMINISTRO DE  12 CAMAS TECHNOPLUS Y 3 COLCHONES DINÁMICOS STRATUS 9,1 </t>
  </si>
  <si>
    <t>SUMINISTROS DE CONGELADOR HYUNDAI HYCV1P185NF8I</t>
  </si>
  <si>
    <t>SUMINISTRO DE FRIGORÍFICO TEKA TS1138</t>
  </si>
  <si>
    <t>SUMINISTRO DE 3 TABURETES GIRATORIOS CON RESPALDO DE MALLA NEGRA</t>
  </si>
  <si>
    <t>SUMINISTRO DE TABURETE GIRATORIO CON RESPALDO DE MALLA NEGRA</t>
  </si>
  <si>
    <t>SUMINISTRO DE SCANNER FUJITSU-FI 7030</t>
  </si>
  <si>
    <t>SUMINISTRO DE IMPRESORA ZEBRA Zebra GK DE ETIQUETAS</t>
  </si>
  <si>
    <t>SUMINISTRO DE BATAS IMPERMEABLES BLANCAS</t>
  </si>
  <si>
    <t>SUMINISTRO DE MASCARILLAS DE TELA</t>
  </si>
  <si>
    <t>SUMINISTRO DE REACTIVO PARA DETECCIÓN DE CORONAVIRUS SARS-COV-2 MEDIANTE TÉCNICA PCR-RT</t>
  </si>
  <si>
    <t>SUMINISTRO DE KIT DE EXTRACCIÓN DE DNA</t>
  </si>
  <si>
    <t>SUMINISTRO DE TORUNDAS CON MEDIO DE TRANSPORTE LÍQUIDO PARA VIRUS</t>
  </si>
  <si>
    <t>SUMINISTRO DE FUNGIBLE PARA GENERADOS DE ALTO FLUJO HUMIDOFLO</t>
  </si>
  <si>
    <t>SUMINISTRO DE MASCARILLAS Y FUNGIBLE PARA VENTILACIÓN NO INVASIVA</t>
  </si>
  <si>
    <t>SUMINISTRO DE PEQUEÑO UTILLAJE PARA DIAGNÓSTICO: ESFINGOMANÓMETROS, FONENDOSCOPIOS, ETC.</t>
  </si>
  <si>
    <t>SUMINISTRO DE MEDIO DE TRANSPORTE DE VIRUS</t>
  </si>
  <si>
    <t>SUMINISTRO DE KITS CON REACTIVO PARA DETECCIÓN DE CORONAVIRUS SARS-COV-2 MEDIANTE TÉCNICA PCR-RT  Y TUBOS CON SOLUCIÓN CONSERVANTE DE ARN</t>
  </si>
  <si>
    <t>SUMINISTRO DE 8 RESPIRADORES MODELO EVITA V600</t>
  </si>
  <si>
    <t>SUMINISTRO DE TERMÓMETRO POR INFRARROJOS SIN CONTACTO</t>
  </si>
  <si>
    <t>SUMINISTRO DE REACTIVO PARA DETECCIÓN DE ANTICUERPOS FRENTE A VIRUS SARS-COV-2 EN SUERO O PLASMA CON ANALIZADOR ROCHE</t>
  </si>
  <si>
    <t>SUMINISTRO DE ELEMENTOS PARA LA GESTIÓN DE TURNOS, SEÑALIZACIÓN Y CIRCULACIÓN DE USUARIOS EN CENTROS SANITARIOS</t>
  </si>
  <si>
    <t>SUMINISTRO DE MAMPARAS DE PROTECCIÓN FRENTE COVID 19 DE MOSTRADORES DE CENTROS DE SALUD SECTOR I Y y CME GRANDE COVIAN</t>
  </si>
  <si>
    <t>SUMINISTRO DE DISPENSADORES DE DESINFRECTANTES PARA MANOS EN EL SECTOR SANITARIO I DE ZARAGOZA</t>
  </si>
  <si>
    <t>SUMINISTRO DE DISPENSADORES DE DESINFECTANTES PARA MANOS</t>
  </si>
  <si>
    <t>ARRENDAMIENTO PORTATIL RX PARA PRUEBAS DIAGNÓSTICAS COVID-19, SMAM AR15(HNSG)</t>
  </si>
  <si>
    <t>ARRENDAMIENTO PORTÁTIL RX PARA PRUEBAS DIAGNÓSTICAS COVID-19, MODELO  PRACTIX CONVENIO (HRV)</t>
  </si>
  <si>
    <t>SUMINISTRO DE MAMPARAS DE PROTECCIÓN FRENTES COVID DE MOSTRADORES PARA RX (2 UNDS.) Y FARMACIA  (1 UND. ) del HRV</t>
  </si>
  <si>
    <t>SUMINISTRO DE DOS MAMPARAS DE METACRILATO DE 1000 MM. DE ANCHO Y  800 MM DE ALTO CON VENTANA RECORTADA de 300X120 MM PARA EL SERVICIO DE ATENCIÓN AL PACIENTE DEL HOSPITAL "ROYO VILLANOVA</t>
  </si>
  <si>
    <t>SUMINISTRO DE CARTELES</t>
  </si>
  <si>
    <t xml:space="preserve">ARRENDAMIENTO SIN OPCION DE COMPRA DE UN RX PORTATIL PARA EL HOSPITAL NUESTRA SEÑORA DE GRACIA </t>
  </si>
  <si>
    <t>ARRENDAMIENTO SIN OPCION DE COMPRA DE UN RX PORTATIL PARA EL HOSPITAL ROYO VILLANOVA</t>
  </si>
  <si>
    <t>SUMINISTRO E INSTALACION DE CERRAMIENTOS DE ALUMINIO CON ACRISTALAMIENTO Y MOSTRADOR INTERIOR Y EXTERIOR PARA EL SERVICIO DE CONSULTAS EXTERNAS DEL HOSPITAL  ROYO VILLANOVA</t>
  </si>
  <si>
    <t>SUMINISTRO DE HISOPOS PARA LA TOMA DE MUESTRAS POR EL VIRUS POR EL COVID-19 EN ATENCION PRIMARIA DEL SECTOR ZARAGOZA I</t>
  </si>
  <si>
    <t>SUMINISTRO DE HISOPOS PARA LA TOMA DE MUESTRAS POR EL VIRUS POR EL COVID-19 EN ATENCION ESPECIALIZADA DEL SECTOR ZARAGOZA I</t>
  </si>
  <si>
    <t>AMPLIACION SUMINISTRO DE MEDIO DE TRANSPORTE DE VIRUS PARA EL SECTOR ZARAGOZA I</t>
  </si>
  <si>
    <t>AMPLIACION SUMINISTRO DE KIT DE EXTRACCION (ARN/ADN)</t>
  </si>
  <si>
    <t>AMPLIACION SUMINISTRO DE REACTIVOS PARA LA DETECCION DE CORONAVIRUS SARS MEDIANTE TECNICA PCR-RT PARA EL SECTOR ZARAGOZA I</t>
  </si>
  <si>
    <t>AMPLIACION SUMINISTRO BATAS IMPERMEABLES BLANCAS PARA EL SECTOR ZARAGOZA I</t>
  </si>
  <si>
    <t>SUMINISTRO MASCARILLAS Y FUNGIBLE PARA VENTILACION NO INVASIVA PARA EL SECTOR ZARAGOZA I</t>
  </si>
  <si>
    <t>SERVICIO DE LAVANDERIA, HIGIENIZACION Y TRANSPORTE PARA LOS EQUIPOS DE PROTECCION INDIVIDUAL BATAS SANITARIAS IMPERMEABLES BLANCAS EN EL PROTOCOLO COVID-19 PARA EL SECTOR ZARAGOZA I</t>
  </si>
  <si>
    <t>SUMINISTRO DE UN ESCANER PARA EL LABORATORIO DE MICROBIOLOGIA DEL HOSPITAL ROYO VILLANOVA</t>
  </si>
  <si>
    <t xml:space="preserve">EQUIPO DE RADIOLOGIA PORTATIL </t>
  </si>
  <si>
    <t xml:space="preserve">ELECTROCARDIOGRAFO DE 12 CANALES </t>
  </si>
  <si>
    <t xml:space="preserve">HUMIDIFICADOR ULTRASONICO </t>
  </si>
  <si>
    <t xml:space="preserve">ECOGRAFO PORTATIL </t>
  </si>
  <si>
    <t xml:space="preserve">RESPIRADOR INVASIVO </t>
  </si>
  <si>
    <t xml:space="preserve">RESPIRADOR NO INVASIVO </t>
  </si>
  <si>
    <t xml:space="preserve">ECOGRAFO PORTATIL DE BOLSILLO SIN CABLE </t>
  </si>
  <si>
    <t>COLCHON ANTIESCARAS PACIENTE ALTO RIESGO</t>
  </si>
  <si>
    <t xml:space="preserve">KIT DE EXTRACCION DE RNA </t>
  </si>
  <si>
    <t xml:space="preserve">AISLAMIENTO ACIDO NUCLEICO TNAI LUO </t>
  </si>
  <si>
    <t>KIT EXTRACCION DNA SANGRE P/ MAXWELL 16 (2)</t>
  </si>
  <si>
    <t>REACT.DET.CORONAVIRUS 2019-NCOV PCR (CFX) (2)</t>
  </si>
  <si>
    <t>REACT.DET. SARS-COV-2 (ORF1ab ,N) PCR-RT (2)</t>
  </si>
  <si>
    <t>REACTIVO KIT COBAS 6800/8800 SARS-COV-2 (2)</t>
  </si>
  <si>
    <t>TUBO COBAS OMNI SECONDARY 13X75 (2)</t>
  </si>
  <si>
    <t xml:space="preserve">RENOVACION DE CABLEADO DE FIBRA OPTICA EN HOSPITAL UNIVERSITARIO </t>
  </si>
  <si>
    <t>TIJERAS ULTRASONIDOS</t>
  </si>
  <si>
    <t>SERVICIO DE LIMPIEZA CENTROS DE ATENCIÓN PRIMARIA ABRIL</t>
  </si>
  <si>
    <t>2 CAMARAS TERMOGRAFICAS</t>
  </si>
  <si>
    <t>8 CARROS HOSTELERIA</t>
  </si>
  <si>
    <t>7 DISPENSADORES DE DESINFECTANTE</t>
  </si>
  <si>
    <t>30 CAMARAS VIDEOVIGILANCIA</t>
  </si>
  <si>
    <t>SERVICIO TRANSPORTE DE ZARAGOZA A TERUEL</t>
  </si>
  <si>
    <t>SERVICIO TRANSPORTE A CENTROS DEL SECTOR</t>
  </si>
  <si>
    <t>SERVICIO TRANSPORTE MUESTRAS</t>
  </si>
  <si>
    <t>3MONITORES VITALES(1 PVM-2701 Y 2 MONITORES VITALES PVM-4761)</t>
  </si>
  <si>
    <t>1 MONITOR NIHON KOHDEN</t>
  </si>
  <si>
    <t>1 CENTRIFUGA DIGITAL</t>
  </si>
  <si>
    <t>1 CARRO ROPA LIMPIA</t>
  </si>
  <si>
    <t>1 CAMA UCI</t>
  </si>
  <si>
    <t>1 CAMA HOSPITALARIA</t>
  </si>
  <si>
    <t>1 MÁQUINA DE COSER</t>
  </si>
  <si>
    <t>4 CAMILLAS HIDRÁULICAS</t>
  </si>
  <si>
    <t>2 CAMILLAS HIDRÁULICAS</t>
  </si>
  <si>
    <t>1 LAVADORA</t>
  </si>
  <si>
    <t>5 CAMAS</t>
  </si>
  <si>
    <t>5 CARROS-CAMILLA PARA URGENCIAS</t>
  </si>
  <si>
    <t>4 SILLAS DE RUEDAS PARA PACIENTES</t>
  </si>
  <si>
    <t>12 SILLAS DE RUEDAS PARA PACIENTES</t>
  </si>
  <si>
    <t>1 CAMILLA PEDIÁTRICA</t>
  </si>
  <si>
    <t>15 PULSIOXÍMETROS</t>
  </si>
  <si>
    <t>2 MONITORES MULTIPARAMÉTRICO</t>
  </si>
  <si>
    <t>2 MÓDULOS CAPNOGRAFÍA</t>
  </si>
  <si>
    <t>1 AUTOCLAVE VAPOR</t>
  </si>
  <si>
    <t>2 HUMIDIFICADORES ALTO FLUJO P/INTUBADOS</t>
  </si>
  <si>
    <t>1 ELECTROCARDIÓGRAFO</t>
  </si>
  <si>
    <t>3 TERMÓMETROS INFRARROJOS</t>
  </si>
  <si>
    <t>26 TERMÓMETROS INFRARROJOS</t>
  </si>
  <si>
    <t>24 TERMÓMETROS INFRARROJOS</t>
  </si>
  <si>
    <t>2 DESFIBRILADORES</t>
  </si>
  <si>
    <t>6 PULSIOXÍMETROS</t>
  </si>
  <si>
    <t>6 NEBULIZADORES</t>
  </si>
  <si>
    <t>1 ECÓGRAFO PARA CARDIOSCOPIAS</t>
  </si>
  <si>
    <t>1 CISTOSCOPIO</t>
  </si>
  <si>
    <t>1 ÓPTICA LAPAROSCOPIA 30º, 10MM</t>
  </si>
  <si>
    <t>1 ASPIRADOR CONTINUO 90L/MIN</t>
  </si>
  <si>
    <t>HOTEL MEDICALIZADO COVID19</t>
  </si>
  <si>
    <t>ARRENDAMIENTO DE DOS VEHÍCULOS PARA ATENCIÓN PRIMARIA DEL SECTOR DE ALCAÑIZ</t>
  </si>
  <si>
    <t>LAVANDERIA EPIS</t>
  </si>
  <si>
    <t>REFUERZO TELEOPERADORA FEBRERO-MARZO</t>
  </si>
  <si>
    <t>REFUERZO TELEOPERADORA ABRIL</t>
  </si>
  <si>
    <t>REFUERZO TELEOPERADORA MAYO</t>
  </si>
  <si>
    <t>REFUERZO TELEOPERADORA JUNIO-DICIEM</t>
  </si>
  <si>
    <t>REFUERZO TRANSPORTE SANITARIO MARZO</t>
  </si>
  <si>
    <t>REFUERZO TRANSPORTE SANITARIO ABRIL</t>
  </si>
  <si>
    <t>REFUERZO TRANSPORTE SANITARIO MAYO</t>
  </si>
  <si>
    <t>REFUERZO TRANSPORTE SANITARIO JUNIO-DIC</t>
  </si>
  <si>
    <t>SUMINISTRO MONITORES MULTIFUNCIÓN</t>
  </si>
  <si>
    <t>SUMINISTRO ORDENADORES PORTÁTILES SUAP</t>
  </si>
  <si>
    <t>AMPLIACION HOSPITAL DE CAMPAÑA SALA MULTIUSOS</t>
  </si>
  <si>
    <t>COORDINACIÓN DE SEGURIDAD Y SALUD HOSPITAL CAMPAÑA FERIA MUESTRAS</t>
  </si>
  <si>
    <t>INTEGRACIÓN DEL SISTEMA DE INFORMACIÓN DE LABORATORIO DE MICROBIOLOGÍA “SIGLO”</t>
  </si>
  <si>
    <t>DESARROLLO DE LA APP MOVIL SALUD COVID-19</t>
  </si>
  <si>
    <t>SUMINISTRO DE MASCARILLAS HIGIÉNICAS PARA SU DISPENSACIÓN POR LAS OFICINAS DE FARMACIA</t>
  </si>
  <si>
    <t>ADAPTACIÓN DE LAS HERRAMIENTAS INFORMÁTICAS DE LOS PROFESIONALES SANITARIOS</t>
  </si>
  <si>
    <t>50 MONITORES DE PACIENTE DE 12,1”, 50 BOMBAS DE INFUSIÓN P500 Y 250 BOMBAS DE INFUSIÓN P600</t>
  </si>
  <si>
    <t>20 MONITORES PARA INFORMADO RADIOLÓGICO EN DOMICILIO</t>
  </si>
  <si>
    <t>MANTENIMIENTO Y OPERACIÓN DEL SISTEMA DE RADIOLOGÍA DIGITAL</t>
  </si>
  <si>
    <t>2 APARATOS PORTATILES DE RX</t>
  </si>
  <si>
    <t>50 RESPIRADORES VOLUMÉTRICOS Y 20 HUMIDIFICADORES</t>
  </si>
  <si>
    <t>22 SALAS RX</t>
  </si>
  <si>
    <t>325 EQUIPOS DE MOVILIDAD PARA VIDEO-CONSULTAS</t>
  </si>
  <si>
    <t>IBOR ORTOPEDIA Y MED., S.L.</t>
  </si>
  <si>
    <t>APLICACIONES ELECTRÓNICAS EUROPA S.L</t>
  </si>
  <si>
    <t>FUJIFILM SONOSITE IBÉRICA, S.L.</t>
  </si>
  <si>
    <t>BAJEN, EMPRESA CONSTRUCTORA S.A</t>
  </si>
  <si>
    <t>CEDIT SISTEMAS DIAGNOSTICOS</t>
  </si>
  <si>
    <t>GE HEALTHCARE</t>
  </si>
  <si>
    <t>APEL EUROPA S.L.</t>
  </si>
  <si>
    <t>TURISMO Y MAQUINARIA SA</t>
  </si>
  <si>
    <t>ARAGONESA MEDICA</t>
  </si>
  <si>
    <t>COMERCIAL CENTRO MÉDICO,S.L.</t>
  </si>
  <si>
    <t>FISHER &amp; PAYKEL HEALTHCARE S.A.S.</t>
  </si>
  <si>
    <t>BALLAROL OFICINAS, S.L.</t>
  </si>
  <si>
    <t>INFOPRODUCTS, S.L.</t>
  </si>
  <si>
    <t>COMERCIAL RAFER S.L y LIFE TECNOLOGIES S.A</t>
  </si>
  <si>
    <t>CEPHEID IBERIA S.L. y BECKMAN COUL TER S.L.U.</t>
  </si>
  <si>
    <t>LINDE MÉDICA, S.L.U.</t>
  </si>
  <si>
    <t>PALEX MEDICAL S.A .</t>
  </si>
  <si>
    <t>IBOR ORTOPEDIA Y MEDICINA S.L., PILCHER PEREZ RICARDO ERIC , QUIRUMED S.L., SALVADOR NAVARRO S.L., LABORATORIOS HARTMAN S.A.</t>
  </si>
  <si>
    <t>SUMINISTROS CLÍNICOS LANAU, S.L.</t>
  </si>
  <si>
    <t>DIAGNOSTICA LONGWOOD, S.L.</t>
  </si>
  <si>
    <t>AUDERE INTERNACIONAL, SL</t>
  </si>
  <si>
    <t>ROCHE DIAGNOSTICS S.L.</t>
  </si>
  <si>
    <t>MANUFACTURAS MEDRANO; FERRETERÍA ARIES; MENENDEZ GIMENO</t>
  </si>
  <si>
    <t>CARPINTERÍA Y CRISTALERÍA HNOS. PERALES, S.L.</t>
  </si>
  <si>
    <t xml:space="preserve">FERRETERIA ARIES, S.A. MANUFACTURAS MEDRANO S.A. </t>
  </si>
  <si>
    <t>BLAROZAR S.L.</t>
  </si>
  <si>
    <t xml:space="preserve">FERRETERIA ARIES, S.A. </t>
  </si>
  <si>
    <t>MANUFACTURAS MEDRANO, S.A.</t>
  </si>
  <si>
    <t>GRÁFICAS KALKO ARAGÓN, S.L.</t>
  </si>
  <si>
    <t>COMERCIAL CENTRO MÉDICO S.L.</t>
  </si>
  <si>
    <t>CARPINTERIA Y CRISTALERIA HNOS. PERALES, S.L.</t>
  </si>
  <si>
    <t>SUMINISTROS CLÍNICOS LANAU S.L.</t>
  </si>
  <si>
    <t xml:space="preserve">COMERCIAL RAFER S.L. </t>
  </si>
  <si>
    <t>PALEX MEDICAL S.A.</t>
  </si>
  <si>
    <t>ALBAZUL SERVICIOS INTEGRALES S.A.</t>
  </si>
  <si>
    <t xml:space="preserve">FISHER &amp; PAIKEL HEAL THCARE S.A.S. </t>
  </si>
  <si>
    <t>REY ARDID S.L.,</t>
  </si>
  <si>
    <t>INSTRUMENTACIÓN Y COMPONENTES, S.A.</t>
  </si>
  <si>
    <t>CANON MEDICAL SYSTEMS, S.A.</t>
  </si>
  <si>
    <t>APLICACIONES ELECTRONICAS EUROPA S.</t>
  </si>
  <si>
    <t>FISHER &amp; PAYKEL HEALTHCARE SAS</t>
  </si>
  <si>
    <t>DRAGER MEDICAL HISPANIA S.A.</t>
  </si>
  <si>
    <t>LELEMAN S.L.</t>
  </si>
  <si>
    <t>LINET IBERIA SL</t>
  </si>
  <si>
    <t>QIAGEN IBERIA SL</t>
  </si>
  <si>
    <t>WERFEN ESPAÑA S.A.U.</t>
  </si>
  <si>
    <t>GOTOR COMUNICACIONES</t>
  </si>
  <si>
    <t>MANUFACTURAS MEDRANO, SA</t>
  </si>
  <si>
    <t>UTE ISS-RIVERA SALUD</t>
  </si>
  <si>
    <t>CAZTRANS</t>
  </si>
  <si>
    <t>AGUSTÍN BAREA</t>
  </si>
  <si>
    <t>AMBULAN MAIZ</t>
  </si>
  <si>
    <t>NIHON KOHDEN</t>
  </si>
  <si>
    <t>IBOR ORTOPEDIA</t>
  </si>
  <si>
    <t>NORMEDAN</t>
  </si>
  <si>
    <t>HNOS VILLAR BAJO ARAGON S.L.</t>
  </si>
  <si>
    <t>IBOR ORTOPEDIA Y MEDICINA S.L.</t>
  </si>
  <si>
    <t>SALVADOR NAVARRO, S.L.</t>
  </si>
  <si>
    <t>DRÄGER MEDICAL HISPANIA S.A.</t>
  </si>
  <si>
    <t>AUDERE INTERNACIONAL, S.L.</t>
  </si>
  <si>
    <t>APLICACIONES ELECTRONICAS EUROPA, S.L.</t>
  </si>
  <si>
    <t>OLYMPUS IBERIA, S.A.U.</t>
  </si>
  <si>
    <t>QUIRUMED, S.L.</t>
  </si>
  <si>
    <t>HOTEL CIUDAD DE ALCAÑIZ, S.A.</t>
  </si>
  <si>
    <t>NORTHGATE ESPAÑA RENTING FLEXIBLE, S.A.U.</t>
  </si>
  <si>
    <t>FUNDACIÓN REY ARDID, S.L.</t>
  </si>
  <si>
    <t>CLECE, S.A.</t>
  </si>
  <si>
    <t>UTE TRANSPORTE SANITARIO DE ARAGÓN</t>
  </si>
  <si>
    <t>SCHILLER ESPAÑA, SAU</t>
  </si>
  <si>
    <t>INFORMÁTICA EL CORTE INGLÉS, S.A.</t>
  </si>
  <si>
    <t>FUENTES – MONCAYOLA, S.L.P.</t>
  </si>
  <si>
    <t>HORUS HARDWARE S.A.</t>
  </si>
  <si>
    <t>HIBERUS IT DEVELOPMENT SERVICES S.L.</t>
  </si>
  <si>
    <t>ALLIANCE HEALTHCARE, S.A., NOVALTIA SOC. COOP. y COFARES SOC. COOP</t>
  </si>
  <si>
    <t>EVERIS ARAGÓN S.L.U</t>
  </si>
  <si>
    <t>BAHÍA SOFTWARE, S.L.U</t>
  </si>
  <si>
    <t>GETINGE GROUP SPAIN, S.L.U</t>
  </si>
  <si>
    <t>COMERCIAL CENTRO MEDICO, S.L.</t>
  </si>
  <si>
    <t>SOLITIUM, S.L.</t>
  </si>
  <si>
    <t>20/03/2020 a   19/05/2020</t>
  </si>
  <si>
    <t>01/04/2020 a 31/05/2020</t>
  </si>
  <si>
    <t>31/03/2020 a 30/05/2020</t>
  </si>
  <si>
    <t>FINALES JULIO</t>
  </si>
  <si>
    <t>20/05/2020 a   19/07/2020</t>
  </si>
  <si>
    <t>31/05/2020 a 30/07/2020</t>
  </si>
  <si>
    <t>20/05/2020 a 19/07/2020</t>
  </si>
  <si>
    <t>01/06/2020 a 31/07/2020</t>
  </si>
  <si>
    <t>18/06/2020 a 31/12/2020</t>
  </si>
  <si>
    <t>3 MESES</t>
  </si>
  <si>
    <t>9 MESES</t>
  </si>
  <si>
    <t>7 MESES</t>
  </si>
  <si>
    <t>H. 9 MES</t>
  </si>
  <si>
    <t>H. 7 MES</t>
  </si>
  <si>
    <t>8 MESES</t>
  </si>
  <si>
    <t>2 MESES</t>
  </si>
  <si>
    <t>HU10</t>
  </si>
  <si>
    <t>HUESCA-HOSPITAL SAN JORGE</t>
  </si>
  <si>
    <t>HOSPITAL SAN JORGE DE HUESCA</t>
  </si>
  <si>
    <t>HU11</t>
  </si>
  <si>
    <t>HU12</t>
  </si>
  <si>
    <t>52BA1</t>
  </si>
  <si>
    <t xml:space="preserve"> BARBASTRO-HOSPITAL</t>
  </si>
  <si>
    <t xml:space="preserve"> BARBASTRO</t>
  </si>
  <si>
    <t>Z11</t>
  </si>
  <si>
    <t>GERENCIA SECTOR ZARAGOZA I</t>
  </si>
  <si>
    <t>52Z11</t>
  </si>
  <si>
    <t>SECTOR ZARAGOZA I</t>
  </si>
  <si>
    <t>52Z21</t>
  </si>
  <si>
    <t>SECTOR ZARAGOZA II</t>
  </si>
  <si>
    <t>52Z22</t>
  </si>
  <si>
    <t>SECTOR ZARAGOZA III</t>
  </si>
  <si>
    <t>52Z31</t>
  </si>
  <si>
    <t>TE10</t>
  </si>
  <si>
    <t xml:space="preserve"> SECTOR TERUEL</t>
  </si>
  <si>
    <t>AL10</t>
  </si>
  <si>
    <t>SECTOR DE ALCAÑIZ</t>
  </si>
  <si>
    <t>52AL1</t>
  </si>
  <si>
    <t>GERENCIA 061 ARAGÓN</t>
  </si>
  <si>
    <t xml:space="preserve">G/4121/212000/91002.  </t>
  </si>
  <si>
    <t>G/8431/603000/91002</t>
  </si>
  <si>
    <t>G/4121/604000/91002</t>
  </si>
  <si>
    <t>52Z11/4121/203000/91002</t>
  </si>
  <si>
    <t>52Z11/4121/221009/91002</t>
  </si>
  <si>
    <t>52Z11/4121/221012/91002</t>
  </si>
  <si>
    <t>52Z11/4121/221015/91002</t>
  </si>
  <si>
    <t>52Z11/4121/221019/91002</t>
  </si>
  <si>
    <t>52Z11/4121/227009/91002</t>
  </si>
  <si>
    <t>52Z11/4121/606000/91002</t>
  </si>
  <si>
    <t xml:space="preserve">G/4121/221009/91002.  </t>
  </si>
  <si>
    <t xml:space="preserve">G/4121/605000/91002.  </t>
  </si>
  <si>
    <t>G/4121/603000/91019 2017/052033</t>
  </si>
  <si>
    <t>G/4121/605000/91019 2017/052033</t>
  </si>
  <si>
    <t>G/4121/204000/91002</t>
  </si>
  <si>
    <t>G/4021/227009/91002</t>
  </si>
  <si>
    <t>G/4021/261005/91002</t>
  </si>
  <si>
    <t>G/4121/261005/91002</t>
  </si>
  <si>
    <t>G/4021/603000/91002</t>
  </si>
  <si>
    <t>G/4021/606000/91002</t>
  </si>
  <si>
    <t>G/4121/603001/91002</t>
  </si>
  <si>
    <t>15.04.2020</t>
  </si>
  <si>
    <t>13.05.2020</t>
  </si>
  <si>
    <t>14.05.2020</t>
  </si>
  <si>
    <t>20.03.2020</t>
  </si>
  <si>
    <t>01.06.2020</t>
  </si>
  <si>
    <t>Inmediato</t>
  </si>
  <si>
    <t>pendiente</t>
  </si>
  <si>
    <t>AMPLIACIÓN SERVICIO URGENCIAS/SEPARACIÓN PACIENTES CIRCUITO COVID</t>
  </si>
  <si>
    <t>ADQUISICIÓN MATERIAL SANITARIO COVID 19</t>
  </si>
  <si>
    <t>AMPLIACIÓN DEL SERVICIO DE URGENCIAS DEL HSJ AL ACTUAL ESPACIO OCUPADO POR EL SERVICIO DE REHABILITACIÓN PARA SEPARAR LA ATENCIÓN DE PACIENTES SOSPECHOSOS DE COVID-19. DESALOJO DEL MISMO Y TRASLADO AL HSC EN LA ZONA ACONDIONADA OBJETO DE ESTE CONTRATO.</t>
  </si>
  <si>
    <t>COMPRA DE 17 CAMAS DE HOSPITALIZACION PARA AMPLICION DE NUEVA ZONA HABILITADA PARA HOSPITALIZACION POR COVID 19</t>
  </si>
  <si>
    <t xml:space="preserve">COMPRA DOS POLEAS PARA LAS NUEVAS CAMAS </t>
  </si>
  <si>
    <t>COMPRA EQUIPO PORTAITL RX DIGITAL PARA EVITAR DESPLAZAMIENTOS DE ENFERMO CON COVID-19</t>
  </si>
  <si>
    <t>COMPRA CONECTIVIDAD PARA INCORPORACIÓN AL S.I. DE LA UCI DE UNA CAMA MAS POR COVID 19</t>
  </si>
  <si>
    <t>AMPLIACION EQUIPAMIENTO UCI POR INCREMENTO CAMAS POR COVID 19</t>
  </si>
  <si>
    <t>NECESARIO PARA LA UCI PARA DEJAR EL MATERIAL DEL COVID</t>
  </si>
  <si>
    <t>HABILITACIÓN DE CONTROL EN LAS HABITACIONES DE AISLADOS POR COVID 19</t>
  </si>
  <si>
    <t>GENERADOR DE OZONO PARA DESINFECCIÓN Y ESTERILIZACION</t>
  </si>
  <si>
    <t>NECESIDAD DE DOTAR LA UCI DE EQUIPAMIENTOS ESPECÍFICOS PARA TRATAR A PACIENTES DE COVID</t>
  </si>
  <si>
    <t>NECESIDAD DE TRANSPORTE, CON MALETEERO SUFICIENTES, DE UN EQUIPO DE PRIMARIA POR LOS CENTROS DE SALUD PARA HACER LAS PRUEBAS DEL COVID 19</t>
  </si>
  <si>
    <t>COMPRA DE 21 NEVERAS NECESARIAS PARA TRANSPORTE DEL TRIPLE ENVASE DE MUESTRAS BIOLOGICAS (PCR COVID 19) DE LOS CENTROS DE SALUD AL HOSPITAL</t>
  </si>
  <si>
    <t>ESTUDIOS CON PORTATIL RX EN PACIENTES CON SOSPECHA DE COVID  HOSPITAL ROYO VILLANOVA</t>
  </si>
  <si>
    <t>ESTUDIOS CON PORTATILES RX EN PACIENTES CON SOSPECHA DE COVID  HOSPITAL ROYO VILLANOVA</t>
  </si>
  <si>
    <t>CERRAMIENTOS MOSTRADORES CONSULTAS EXTERNAS HOSPITAL ROYO VILLANOVA PARA PROTECCION FRENTE AL COVID</t>
  </si>
  <si>
    <t>SUMINISTRO DE MEDIO DE TRANSPORTE DE VIRUS PARA EL SECTOR ZARAGOZA I</t>
  </si>
  <si>
    <t>SUMINISTRO DE KIT DE EXTRACCION (ARN/ADN)</t>
  </si>
  <si>
    <t>SUMINISTRO DE REACTIVOS PARA LA DETECCION DE CORONAVIRUS SARS MEDIANTE TECNICA PCR-RT PARA EL SECTOR ZARAGOZA I</t>
  </si>
  <si>
    <t>SUMINISTRO BATAS IMPERMEABLES BLANCAS PARA EL SECTOR ZARAGOZA I, PROTECCION FRENTE AL COVID</t>
  </si>
  <si>
    <t xml:space="preserve">APERTURA DE UN NUEVO LABORATORIO PARA REALIZAR TECNICAS DE PCR HUBO QUE INCLUIR LA ADQUISICION DE UN ESCANER </t>
  </si>
  <si>
    <t xml:space="preserve">LA SUSTITUCIÓN DE LA FIBRAÓPTICA EXISTENTE ENTRE EL CPD Y LOS ARMARIOS REPARTIDORES EN HOSPITAL GENERAL Y  TRAUMATOLOGÍ PERMITIRÍA DOTAR DE MAYOR ANCHO DE BANDA A LOS PUESTOS UBICADOS EN ESTOS EDIFICIOS Y, POR LO TANTO, MEJORAR LA VELOCIDAD DE ESTOS SERVICIOS CRÍTICOS.  </t>
  </si>
  <si>
    <t>COVID-19</t>
  </si>
  <si>
    <t>2520008764  (ADO)</t>
  </si>
  <si>
    <t>2520008765 (ADO)</t>
  </si>
  <si>
    <t>2520008745 (R)</t>
  </si>
  <si>
    <t>2520008766 (ADO)</t>
  </si>
  <si>
    <t>2520008761 (ADO)</t>
  </si>
  <si>
    <t>2520008762 (ADO)</t>
  </si>
  <si>
    <t>2520008746 (R)</t>
  </si>
  <si>
    <t>2520008744 (R)</t>
  </si>
  <si>
    <t>Contrato menor 1INVER2020</t>
  </si>
  <si>
    <t xml:space="preserve">Contrato menor 2INVER2020 </t>
  </si>
  <si>
    <t xml:space="preserve">Contrato menor 3INVER2020 </t>
  </si>
  <si>
    <t xml:space="preserve">Contrato menor 8INVER2020 </t>
  </si>
  <si>
    <t>Contrato menor 11INVER2020</t>
  </si>
  <si>
    <t>Contrato menor 16INVER2020</t>
  </si>
  <si>
    <t>Contrato menor 17INVER2020</t>
  </si>
  <si>
    <t>Contrato menor 21INVER2020</t>
  </si>
  <si>
    <t>Contrato menor 22INVER2020</t>
  </si>
  <si>
    <t>Contrato menor 24INVER2020</t>
  </si>
  <si>
    <t xml:space="preserve">Contrato menor 4INVER2020 </t>
  </si>
  <si>
    <t xml:space="preserve">Contrato menor 7INVER2020 </t>
  </si>
  <si>
    <t>Contrato menor 9INVER2020</t>
  </si>
  <si>
    <t>Contrato menor 10INVER2020</t>
  </si>
  <si>
    <t>Contrato menor 12INVER2020</t>
  </si>
  <si>
    <t>Contrato menor 6INVER2020</t>
  </si>
  <si>
    <t>Contrato menor 13INVER2020</t>
  </si>
  <si>
    <t>Contrato menor 14INVER2020</t>
  </si>
  <si>
    <t>Contrato menor 15INVER2020</t>
  </si>
  <si>
    <t>Contrato menor 18INVER2020</t>
  </si>
  <si>
    <t>Contrato menor 19INVER2020</t>
  </si>
  <si>
    <t>Contrato menor 20INVER2020</t>
  </si>
  <si>
    <t>Contrato menor 23INVER2020</t>
  </si>
  <si>
    <t>Contrato menor 25INVER2020</t>
  </si>
  <si>
    <t>Contrato menor 26INVER2020</t>
  </si>
  <si>
    <t>Contrato menor 69/2020</t>
  </si>
  <si>
    <t>TRANSPORTE DE MUESTRAS COVID DESDE LOS 12 CENTROS DE SALUD DEL SECTOR DE ALCAÑIZ HASTA EL HOSPITAL DE ALCAÑIZ Y TRANSPORTE DE MATERIAL SANITARIO URGENTE PARA LOS MISMOS CENTROS</t>
  </si>
  <si>
    <t>LAVADO DE BATAS Y CONJUNTOS QUÍMICOS (EPIs) DURANTE LA ASISTENCIA COVID-19</t>
  </si>
  <si>
    <t>REFUERZOS ENTRADA LLAMADAS PARA ASISTENCIA COVID-19</t>
  </si>
  <si>
    <t>REFUERZOS DE AMBULANCIAS PARA ATENDER LA ASISTENCIA A COVID-19</t>
  </si>
  <si>
    <t>REFUEROS DE AMBULANCIAS PARA ATENDER LA ASISTENCIA A  COVID-19</t>
  </si>
  <si>
    <t>COMPRA DE 5 MONITORES DESFIBRILADORES PARA DOTAR AL  VIR DURANTE EL COVID-19</t>
  </si>
  <si>
    <t>COMPRA DE 28 PORTÁTILES PARA LA IMPLANTACIÓN DE LA HISTORIA CLÍNICA ELECTRÓNICA EN EL SUAP-COVID-19</t>
  </si>
  <si>
    <r>
      <t>C</t>
    </r>
    <r>
      <rPr>
        <sz val="10"/>
        <rFont val="Arial"/>
        <family val="2"/>
      </rPr>
      <t>ontratación dos mediadores interculturales para reforzar la plantilla de la Residencia de menores “Casa Saim” durante el periodo del Ramadán, con ocasión de la crisis sanitaria provocada por el COVID-19</t>
    </r>
  </si>
  <si>
    <t>DEPARTAMENTO DE VERTEBRACIÓN DEL TERRITORIO, MOVILIDAD Y VIVIENDA</t>
  </si>
  <si>
    <t>13-DPTO.VERTEBRACIÓN DEL TERRITORIO, MOVILIDAD Y VIVIENDA</t>
  </si>
  <si>
    <t>Obras de emergencia Puente sobre el río Ebro en Sástago (Z)</t>
  </si>
  <si>
    <t>Servicios Redacción de Proyecto y asistencia técnica a la Dirección Facultativa Puente Sástago</t>
  </si>
  <si>
    <t>Obras de emergencia en el Puente de Ateca sobre el FCC en la A-2305</t>
  </si>
  <si>
    <t>Obras de emergencia "Estabilización de talud en el p.k. 24+760 de la carretera A-202 Calatayud-L.P. Guadalajara. Tramo: MUNÉBREGA-NUÉVALOS</t>
  </si>
  <si>
    <t xml:space="preserve">Obras de emergencia mejora del firme y estabilización de talud en la carretera a139, entre los p.k. 16+300 al 24+800, y mejora del firme en la a-1605 entre los p.k.
27+500 al 30+500. T.m. Santaliestra-Campo (HU)
</t>
  </si>
  <si>
    <t>OBRAS DE EMERGENCIA EN A-2605 de JACA A HECHO POR AÍSA POR DESBORDAMIENTO DEL RÍO OSIA, EN EL PK. 38+250. TRAMO: INTERSECCIÓN A-176-JASA (HU)</t>
  </si>
  <si>
    <t>OBRAS DE EMERGENCIA DE RETIRADA DESPRENDIMIENTO PERALTILLA A ABIEGO</t>
  </si>
  <si>
    <t>OBRAS DE EMERGENCIA DE RECONSTRUCCIÓN DE UN MURO EN EL P.K. 5+500 DE LA CARRETERA A-1701. DE RUBIELOS DE MORA A CANTAVIEJA. TRAMO: TRAVESÍA DE NOGUERUELAS (TE)</t>
  </si>
  <si>
    <t>Contrato de Servicios Atención a las consultas al programa de ayudas al alquiler de vivienda habitual por Covid-19</t>
  </si>
  <si>
    <t>COPHA (GRUPO MLN)  03-06-2020 Fecha del contrato</t>
  </si>
  <si>
    <t>ENGINYERÍA REVENTÓS S.L.   27-05-2020  Fecha contrato</t>
  </si>
  <si>
    <t>IDECONSA                29-06-2020  Fecha contrato</t>
  </si>
  <si>
    <t>CONSTRUCCIONES MARIANO LOPEZ NAVARRO</t>
  </si>
  <si>
    <t>VIDAL OBRAS Y SERVICIOS S.A.   20-12-2019 (Fecha del contrato)</t>
  </si>
  <si>
    <t>SANTIAGO ANGULO ALTEMIR S.L.</t>
  </si>
  <si>
    <t>HORMIGONES GRAÑÉN S.L.</t>
  </si>
  <si>
    <t>PAPSA                         Fecha de contrato 08-06-2020</t>
  </si>
  <si>
    <t>OESIA NETWORKS, S.L.</t>
  </si>
  <si>
    <t>5 meses</t>
  </si>
  <si>
    <t>3 meses</t>
  </si>
  <si>
    <t>DIRECCIÓN GENERAL DE CARRETERAS</t>
  </si>
  <si>
    <t>DIRECCION GENERAL DE VIVIENDA Y REHABILITACION</t>
  </si>
  <si>
    <t>13040/5131/607000/91002</t>
  </si>
  <si>
    <t>13040/5131/608000/91002</t>
  </si>
  <si>
    <t>13050/4312/226004/91002</t>
  </si>
  <si>
    <t>Orden de emergencia de 11-04-2020</t>
  </si>
  <si>
    <t>Orden de emergencia de 27-05-2020</t>
  </si>
  <si>
    <t>Orden de emergencia de 01-06-2020</t>
  </si>
  <si>
    <t>Orden de emergencia de 22-10-2019</t>
  </si>
  <si>
    <t>Orden de emergencia de 24-04-2020</t>
  </si>
  <si>
    <t>Orden de emergencia de 30-06-2020</t>
  </si>
  <si>
    <t>Orden de emergencia de 27-04-2020</t>
  </si>
  <si>
    <t>Toma de conocimiento el 16-04-2020</t>
  </si>
  <si>
    <t>Toma de conocimiento el 03-06-2020</t>
  </si>
  <si>
    <t>Toma de conocimiento el 17-06-2020</t>
  </si>
  <si>
    <t>Toma de conocimiento el 19-11-2019. Resolución definitiva de la discrepancia el 16/04/2020</t>
  </si>
  <si>
    <t>Toma de conocimiento el 06-05-2020</t>
  </si>
  <si>
    <t xml:space="preserve">Remitida al GA para toma de conocimiento </t>
  </si>
  <si>
    <t>Acuerdo 01/07/2020</t>
  </si>
  <si>
    <t>MASCARILLAS,GUANTES</t>
  </si>
  <si>
    <t>GRÁFICAS ZAR</t>
  </si>
  <si>
    <t>FARMACIA GAUDÓ</t>
  </si>
  <si>
    <t>BALLAROL OFICINAS</t>
  </si>
  <si>
    <t>DISTRIBUCIONES QUEROL</t>
  </si>
  <si>
    <t>ARILLA ESTÁNDAR</t>
  </si>
  <si>
    <t>FARMACIA PÉREZ MANSILLA</t>
  </si>
  <si>
    <t>EL CORTE INGLÉS</t>
  </si>
  <si>
    <t>URVINA,S.L.</t>
  </si>
  <si>
    <t>BLAROZAR</t>
  </si>
  <si>
    <t>MASCARILLAS, MAMPARAS</t>
  </si>
  <si>
    <t>ANEKS3, S.L.</t>
  </si>
  <si>
    <t>DESINFECTANTE SUPERFICIES, GEL HIDROALCOHÓLICO</t>
  </si>
  <si>
    <t>GEL HIDROALCOHÓLICIO</t>
  </si>
  <si>
    <t>HARTMANN, S.A.</t>
  </si>
  <si>
    <t>GUANTES, TERMÓMETROS, GEL HIDROALCOHÓLICO</t>
  </si>
  <si>
    <t>MAMPARAS</t>
  </si>
  <si>
    <t>GUANTES DE NITRILO</t>
  </si>
  <si>
    <t>MAMPARAS METACRILATO</t>
  </si>
  <si>
    <t>ESPACIOSUTIL</t>
  </si>
  <si>
    <t>DESINFECTANTE SUPERFICIES</t>
  </si>
  <si>
    <t>GUANTES DE LÁTEX</t>
  </si>
  <si>
    <t>MASCARILLAS</t>
  </si>
  <si>
    <t>SEÑALIZACIÓN SUELOS</t>
  </si>
  <si>
    <t>GUANTES</t>
  </si>
  <si>
    <t>SCC COVID 001/2020</t>
  </si>
  <si>
    <t>SCC COVID 002/2020</t>
  </si>
  <si>
    <t>SCC COVID 003/2020</t>
  </si>
  <si>
    <t>SCC COVID 004/2020</t>
  </si>
  <si>
    <t>SCC COVID 005/2020</t>
  </si>
  <si>
    <t>SCC COVID 006/2020</t>
  </si>
  <si>
    <t>SCC COVID 007/2020</t>
  </si>
  <si>
    <t>SCC COVID 008/2020</t>
  </si>
  <si>
    <t>SCC COVID 009/2020</t>
  </si>
  <si>
    <t>SCC COVID 010/2020</t>
  </si>
  <si>
    <t>SCC COVID 011/2020</t>
  </si>
  <si>
    <t>SCC COVID 012/2020</t>
  </si>
  <si>
    <t>SCC COVID 013/2020</t>
  </si>
  <si>
    <t>SCC COVID 014/2020</t>
  </si>
  <si>
    <t>SCC COVID 015/2020</t>
  </si>
  <si>
    <t>SCC COVID 016/2020</t>
  </si>
  <si>
    <t>SCC COVID 017/2020</t>
  </si>
  <si>
    <t>SCC COVID 018/2020</t>
  </si>
  <si>
    <t>SCC COVID 020/2020</t>
  </si>
  <si>
    <t>SCC COVID 023/2020</t>
  </si>
  <si>
    <t>SCC COVID 024/2020</t>
  </si>
  <si>
    <t>SCC COVID 026/2020</t>
  </si>
  <si>
    <t>SCC COVID 027/2020</t>
  </si>
  <si>
    <t>SCC COVID 028/2020</t>
  </si>
  <si>
    <t>SCC COVID 029/2020</t>
  </si>
  <si>
    <t>SCC COVID 030/2020</t>
  </si>
  <si>
    <t>SCC COVID 031/2020</t>
  </si>
  <si>
    <t>DGPO/ DGC</t>
  </si>
  <si>
    <t>12070/1212/221019/91019</t>
  </si>
  <si>
    <t>Suministro de productos esenciales
COVID 19 para centros públicos de la Administración de la Comunidad Autónoma de Aragón y Organismos Públicos.</t>
  </si>
  <si>
    <t>12070/G/1212/605000/91019</t>
  </si>
  <si>
    <t>12070/1212/221019/91019
12070/1212/605000/91019</t>
  </si>
  <si>
    <t>Obras de reparacion de emergencia de las redes antialudes instaladas enla cabecera del torrente de Estiviellas, TM Canfranc</t>
  </si>
  <si>
    <t>INFRAESTRUCTURES DE MUNTANYA, S.L.</t>
  </si>
  <si>
    <t>Orden Consejero
24/06/2020</t>
  </si>
  <si>
    <t>Toma de razon: 15/07/2020</t>
  </si>
  <si>
    <t>91001: 133.802,05; 
12202: 150.883,17; 
TOTAL: 284.658,22</t>
  </si>
  <si>
    <t>91001 
12202</t>
  </si>
  <si>
    <t xml:space="preserve">CONTRATOS CELEBRADOS POR LA TRAMITACIÓN DE EMERGENCIA </t>
  </si>
  <si>
    <t>ÓRGANO</t>
  </si>
  <si>
    <t>CONTRATOS</t>
  </si>
  <si>
    <t>IMPORTE</t>
  </si>
  <si>
    <t>10-DPTO.DE PRESIDENCIA Y RELACIONES INSTITUCIONALES</t>
  </si>
  <si>
    <t>11-DPTO.DE CIUDADANÍA Y DERECHOS SOCIALES</t>
  </si>
  <si>
    <t>12-DPTO.DE HACIENDA Y ADMINISTRACIÓN PÚBLICA</t>
  </si>
  <si>
    <t>14-DTO. DE AGRICULTURA, GANADERÍA Y MEDIO AMBIENTE</t>
  </si>
  <si>
    <t>16-DPTO.DE SANIDAD</t>
  </si>
  <si>
    <t>52-SERVICIO ARAGONÉS DE SALUD</t>
  </si>
  <si>
    <t>53-INSTITUTO ARAGONÉS DE SERVICIOS SOCIALES</t>
  </si>
  <si>
    <t>54-INSTITUTO ARAGONÉS DE LA MUJER</t>
  </si>
  <si>
    <t>71-E.P. ARAGONESA DE SERVICIOS TELEMÁTICOS</t>
  </si>
  <si>
    <t>73-INTITUTO ARAGONÉS DE CIENCIAS DE LA SALUD</t>
  </si>
  <si>
    <t>76-BANCO DE SANGRE Y TEJIDOS</t>
  </si>
  <si>
    <t>TELEVISIÓN AUTONÓMICA DE ARAGÓN</t>
  </si>
  <si>
    <t>RADIO AUTONÓMICA DE ARAGÓN</t>
  </si>
  <si>
    <t>TOTAL</t>
  </si>
  <si>
    <t>FECHA DE REFERENCIA DE DATOS 27/07/2020</t>
  </si>
  <si>
    <t>SUMINISTRO DE BATAS RESISTENTES A LA PENETRACIÓN DE FLUIDOS, REUTILIZABLES</t>
  </si>
  <si>
    <t>Centro de Gestión Integrada de Proyectos Corporativos</t>
  </si>
  <si>
    <t>1.177.935,00 €</t>
  </si>
  <si>
    <t>SUMINISTRO DE BATAS QUIRÚRGICAS ESTÁNDAR</t>
  </si>
  <si>
    <t>SUMINISTRO DE CALZAS CUBREZAPATOS, GORROS QUIRÚRGICOS Y DELANTALES DE PLÁSTICO.</t>
  </si>
  <si>
    <t>SUMINISTRO DE DESINFECTANTES PARA SUPERFICIES, PRODUCTOS DE BASE ALCOHÓLICA Y FRASCOS PARA SU ENVASADO.</t>
  </si>
  <si>
    <t>SUMINISTRO DE GUANTES DE EXAMEN DE NITRILO, LÁTEX Y VINILO, AMBIDIESTROS, NO ESTÉRILES.</t>
  </si>
  <si>
    <t>SUMINISTRO DE REACTIVO PARA LA DETECCION RAPIDA CUALITATIVA DE CORONAVIRUS SARS-COV-2. MEDIANTE TECNICA DE PCR-RT A TIEMPO REAL EN MUESTRA RESPIRATORIA. COMPATIBLE CON ANALIZADOR GENEXPERT.</t>
  </si>
  <si>
    <t>SUMINISTRO DE PROTECTORES FACIALES ANTISALPICADURAS.</t>
  </si>
  <si>
    <t>OBRAS DE EMERGENCIA PARA LA RESTAURACIÓN DE LA CUBIERTA DEL ANTIGUO DORMITORIO DEL MONASTERIO DEL SANTO SEPULCRO, EL ANDADOR DERECHO Y CABECERO LATERAL DERECHO DE LA IGLESIA DE SAN NICOLÁS DE BARI DE ZARAGOZA</t>
  </si>
  <si>
    <t>DIRECCIÓN DE OBRAS DE EMERGENCIA</t>
  </si>
  <si>
    <t>Javier Ibargüen Soler</t>
  </si>
  <si>
    <t>Construcciones Rubio Morte S.A.</t>
  </si>
  <si>
    <t>DIRECCIÓN GENERAL DE PATRIMONIO CULTURAL</t>
  </si>
  <si>
    <t>DIRECCIÓN GENERAL DE PATRIMONIA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</si>
</sst>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44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ajor"/>
    </font>
    <font>
      <sz val="18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E87C4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sz val="11.5"/>
      <color rgb="FF3F3F3F"/>
      <name val="Arial"/>
      <family val="2"/>
    </font>
    <font>
      <sz val="11.5"/>
      <color rgb="FF262626"/>
      <name val="Arial"/>
      <family val="2"/>
    </font>
    <font>
      <sz val="11"/>
      <color rgb="FF262626"/>
      <name val="Calibri"/>
      <family val="2"/>
      <scheme val="minor"/>
    </font>
    <font>
      <sz val="11"/>
      <color rgb="FF3F3F3F"/>
      <name val="Calibri"/>
      <family val="2"/>
      <scheme val="major"/>
    </font>
    <font>
      <sz val="11"/>
      <color rgb="FF262626"/>
      <name val="Calibri"/>
      <family val="2"/>
      <scheme val="major"/>
    </font>
    <font>
      <b/>
      <sz val="10"/>
      <color theme="3"/>
      <name val="Calibri"/>
      <family val="2"/>
    </font>
    <font>
      <i/>
      <sz val="11"/>
      <color theme="3"/>
      <name val="Arial"/>
      <family val="2"/>
    </font>
    <font>
      <sz val="12"/>
      <color theme="3"/>
      <name val="Calibri"/>
      <family val="2"/>
      <scheme val="minor"/>
    </font>
    <font>
      <sz val="11"/>
      <color theme="3"/>
      <name val="Arial"/>
      <family val="2"/>
    </font>
    <font>
      <b/>
      <sz val="11"/>
      <color theme="3"/>
      <name val="Calibri"/>
      <family val="2"/>
      <scheme val="major"/>
    </font>
    <font>
      <sz val="18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i/>
      <sz val="11"/>
      <color theme="3"/>
      <name val="Arial"/>
      <family val="2"/>
    </font>
    <font>
      <sz val="10"/>
      <color theme="3"/>
      <name val="Arial"/>
      <family val="2"/>
    </font>
    <font>
      <sz val="11"/>
      <color theme="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3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E87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2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92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wrapText="1" inden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left" wrapText="1" indent="1"/>
    </xf>
    <xf numFmtId="0" fontId="0" fillId="3" borderId="1" xfId="0" applyFill="1" applyBorder="1" applyAlignment="1">
      <alignment horizontal="left" wrapText="1" inden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 inden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 wrapText="1" indent="1"/>
    </xf>
    <xf numFmtId="0" fontId="0" fillId="0" borderId="6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 wrapText="1"/>
    </xf>
    <xf numFmtId="0" fontId="0" fillId="0" borderId="0" xfId="0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>
      <alignment vertical="center"/>
    </xf>
    <xf numFmtId="0" fontId="16" fillId="0" borderId="5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8" fontId="0" fillId="0" borderId="1" xfId="0" applyNumberFormat="1" applyBorder="1" applyAlignment="1">
      <alignment horizontal="right" vertical="center" wrapText="1"/>
    </xf>
    <xf numFmtId="8" fontId="9" fillId="0" borderId="1" xfId="0" applyNumberFormat="1" applyFont="1" applyBorder="1" applyAlignment="1">
      <alignment horizontal="right" vertical="center" wrapText="1"/>
    </xf>
    <xf numFmtId="8" fontId="0" fillId="3" borderId="1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indent="1"/>
    </xf>
    <xf numFmtId="8" fontId="0" fillId="0" borderId="1" xfId="0" applyNumberFormat="1" applyFill="1" applyBorder="1" applyAlignment="1">
      <alignment horizontal="right" vertical="center" wrapText="1"/>
    </xf>
    <xf numFmtId="14" fontId="0" fillId="0" borderId="2" xfId="0" applyNumberFormat="1" applyBorder="1">
      <alignment vertical="center"/>
    </xf>
    <xf numFmtId="14" fontId="0" fillId="0" borderId="3" xfId="0" applyNumberFormat="1" applyBorder="1">
      <alignment vertical="center"/>
    </xf>
    <xf numFmtId="8" fontId="0" fillId="0" borderId="1" xfId="0" applyNumberFormat="1" applyBorder="1" applyAlignment="1">
      <alignment vertical="center" wrapText="1"/>
    </xf>
    <xf numFmtId="8" fontId="9" fillId="0" borderId="1" xfId="0" applyNumberFormat="1" applyFont="1" applyBorder="1" applyAlignment="1">
      <alignment vertical="center" wrapText="1"/>
    </xf>
    <xf numFmtId="8" fontId="0" fillId="0" borderId="1" xfId="0" applyNumberFormat="1" applyFill="1" applyBorder="1" applyAlignment="1">
      <alignment vertical="center" wrapText="1"/>
    </xf>
    <xf numFmtId="14" fontId="0" fillId="6" borderId="1" xfId="0" applyNumberFormat="1" applyFill="1" applyBorder="1">
      <alignment vertical="center"/>
    </xf>
    <xf numFmtId="14" fontId="0" fillId="3" borderId="1" xfId="0" applyNumberFormat="1" applyFill="1" applyBorder="1">
      <alignment vertical="center"/>
    </xf>
    <xf numFmtId="14" fontId="0" fillId="0" borderId="1" xfId="0" applyNumberFormat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 indent="1"/>
    </xf>
    <xf numFmtId="0" fontId="19" fillId="0" borderId="1" xfId="0" applyFont="1" applyFill="1" applyBorder="1" applyAlignment="1">
      <alignment vertical="center" wrapText="1"/>
    </xf>
    <xf numFmtId="8" fontId="19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 indent="1"/>
    </xf>
    <xf numFmtId="14" fontId="0" fillId="3" borderId="1" xfId="0" applyNumberForma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left" vertical="center" wrapText="1" indent="1"/>
    </xf>
    <xf numFmtId="8" fontId="0" fillId="3" borderId="1" xfId="0" applyNumberFormat="1" applyFill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8" fontId="25" fillId="0" borderId="15" xfId="0" applyNumberFormat="1" applyFont="1" applyBorder="1" applyAlignment="1">
      <alignment horizontal="center" vertical="center"/>
    </xf>
    <xf numFmtId="8" fontId="25" fillId="0" borderId="16" xfId="0" applyNumberFormat="1" applyFont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8" fontId="25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4" fontId="0" fillId="0" borderId="14" xfId="0" applyNumberForma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8" fontId="12" fillId="0" borderId="0" xfId="0" applyNumberFormat="1" applyFont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 indent="1"/>
    </xf>
    <xf numFmtId="8" fontId="0" fillId="0" borderId="0" xfId="0" applyNumberFormat="1" applyBorder="1" applyAlignment="1">
      <alignment horizontal="right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8" fontId="0" fillId="0" borderId="6" xfId="0" applyNumberFormat="1" applyBorder="1" applyAlignment="1">
      <alignment horizontal="righ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18" xfId="0" applyBorder="1" applyAlignment="1">
      <alignment horizontal="left" vertical="center" wrapText="1" indent="1"/>
    </xf>
    <xf numFmtId="8" fontId="0" fillId="0" borderId="18" xfId="0" applyNumberFormat="1" applyBorder="1" applyAlignment="1">
      <alignment horizontal="right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12" fillId="0" borderId="0" xfId="0" applyFont="1" applyAlignment="1">
      <alignment horizontal="left" indent="1"/>
    </xf>
    <xf numFmtId="0" fontId="12" fillId="0" borderId="0" xfId="0" applyFont="1">
      <alignment vertical="center"/>
    </xf>
    <xf numFmtId="0" fontId="0" fillId="3" borderId="3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>
      <alignment vertical="center"/>
    </xf>
    <xf numFmtId="0" fontId="0" fillId="3" borderId="3" xfId="0" applyFill="1" applyBorder="1" applyAlignment="1">
      <alignment horizontal="left" vertical="center" wrapText="1" indent="1"/>
    </xf>
    <xf numFmtId="8" fontId="25" fillId="3" borderId="20" xfId="0" applyNumberFormat="1" applyFont="1" applyFill="1" applyBorder="1" applyAlignment="1">
      <alignment horizontal="center" vertical="center"/>
    </xf>
    <xf numFmtId="14" fontId="0" fillId="3" borderId="3" xfId="0" applyNumberFormat="1" applyFill="1" applyBorder="1">
      <alignment vertical="center"/>
    </xf>
    <xf numFmtId="49" fontId="0" fillId="0" borderId="18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8" fontId="25" fillId="0" borderId="21" xfId="0" applyNumberFormat="1" applyFont="1" applyBorder="1" applyAlignment="1">
      <alignment horizontal="center" vertical="center"/>
    </xf>
    <xf numFmtId="14" fontId="0" fillId="0" borderId="18" xfId="0" applyNumberFormat="1" applyBorder="1">
      <alignment vertical="center"/>
    </xf>
    <xf numFmtId="0" fontId="0" fillId="3" borderId="3" xfId="0" applyFill="1" applyBorder="1" applyAlignment="1">
      <alignment horizontal="right" vertical="center" wrapText="1"/>
    </xf>
    <xf numFmtId="8" fontId="0" fillId="0" borderId="3" xfId="0" applyNumberFormat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8" fontId="0" fillId="0" borderId="0" xfId="0" applyNumberFormat="1" applyFill="1" applyBorder="1" applyAlignment="1">
      <alignment horizontal="left" vertical="center" wrapText="1"/>
    </xf>
    <xf numFmtId="14" fontId="0" fillId="0" borderId="0" xfId="0" applyNumberFormat="1" applyFill="1" applyBorder="1">
      <alignment vertical="center"/>
    </xf>
    <xf numFmtId="8" fontId="25" fillId="0" borderId="0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26" fillId="0" borderId="3" xfId="0" applyFont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3" borderId="18" xfId="0" applyFill="1" applyBorder="1">
      <alignment vertical="center"/>
    </xf>
    <xf numFmtId="0" fontId="26" fillId="3" borderId="18" xfId="0" applyFont="1" applyFill="1" applyBorder="1" applyAlignment="1">
      <alignment vertical="center" wrapText="1"/>
    </xf>
    <xf numFmtId="14" fontId="0" fillId="3" borderId="18" xfId="0" applyNumberForma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right" vertical="center" wrapText="1" indent="1"/>
    </xf>
    <xf numFmtId="0" fontId="0" fillId="3" borderId="0" xfId="0" applyFill="1" applyBorder="1" applyAlignment="1">
      <alignment horizontal="right" vertical="center" wrapText="1"/>
    </xf>
    <xf numFmtId="8" fontId="0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8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indent="1"/>
    </xf>
    <xf numFmtId="0" fontId="12" fillId="0" borderId="0" xfId="0" applyFont="1" applyFill="1" applyBorder="1" applyAlignment="1">
      <alignment horizontal="left" indent="1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 wrapText="1" indent="1"/>
    </xf>
    <xf numFmtId="8" fontId="0" fillId="0" borderId="2" xfId="0" applyNumberForma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 wrapText="1" indent="1"/>
    </xf>
    <xf numFmtId="8" fontId="0" fillId="0" borderId="1" xfId="0" applyNumberFormat="1" applyFont="1" applyBorder="1" applyAlignment="1">
      <alignment horizontal="right" vertical="center" wrapText="1"/>
    </xf>
    <xf numFmtId="14" fontId="0" fillId="0" borderId="1" xfId="0" applyNumberFormat="1" applyFont="1" applyBorder="1">
      <alignment vertical="center"/>
    </xf>
    <xf numFmtId="14" fontId="0" fillId="0" borderId="1" xfId="0" applyNumberFormat="1" applyFont="1" applyBorder="1" applyAlignment="1">
      <alignment horizontal="left" vertical="center" wrapText="1" indent="1"/>
    </xf>
    <xf numFmtId="0" fontId="0" fillId="0" borderId="0" xfId="0" applyFo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0" fillId="0" borderId="0" xfId="0" applyFont="1" applyBorder="1">
      <alignment vertical="center"/>
    </xf>
    <xf numFmtId="14" fontId="0" fillId="3" borderId="1" xfId="0" applyNumberFormat="1" applyFont="1" applyFill="1" applyBorder="1" applyAlignment="1">
      <alignment horizontal="left" vertical="center" wrapText="1" inden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4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>
      <alignment vertical="center"/>
    </xf>
    <xf numFmtId="0" fontId="0" fillId="5" borderId="1" xfId="0" applyFont="1" applyFill="1" applyBorder="1" applyAlignment="1">
      <alignment horizontal="left" vertical="center" wrapText="1" indent="1"/>
    </xf>
    <xf numFmtId="8" fontId="0" fillId="5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8" fontId="0" fillId="0" borderId="0" xfId="0" applyNumberFormat="1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14" fontId="0" fillId="6" borderId="0" xfId="0" applyNumberFormat="1" applyFill="1" applyBorder="1">
      <alignment vertical="center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8" fontId="12" fillId="0" borderId="0" xfId="0" applyNumberFormat="1" applyFont="1" applyFill="1" applyBorder="1" applyAlignment="1">
      <alignment vertical="center" wrapText="1"/>
    </xf>
    <xf numFmtId="0" fontId="0" fillId="5" borderId="18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vertical="center" wrapText="1"/>
    </xf>
    <xf numFmtId="0" fontId="0" fillId="5" borderId="18" xfId="0" applyFont="1" applyFill="1" applyBorder="1">
      <alignment vertical="center"/>
    </xf>
    <xf numFmtId="0" fontId="0" fillId="5" borderId="18" xfId="0" applyFont="1" applyFill="1" applyBorder="1" applyAlignment="1">
      <alignment horizontal="left" vertical="center" wrapText="1" indent="1"/>
    </xf>
    <xf numFmtId="8" fontId="0" fillId="5" borderId="18" xfId="0" applyNumberFormat="1" applyFont="1" applyFill="1" applyBorder="1" applyAlignment="1">
      <alignment horizontal="right" vertical="center" wrapText="1"/>
    </xf>
    <xf numFmtId="14" fontId="0" fillId="5" borderId="18" xfId="0" applyNumberFormat="1" applyFont="1" applyFill="1" applyBorder="1">
      <alignment vertical="center"/>
    </xf>
    <xf numFmtId="14" fontId="0" fillId="3" borderId="18" xfId="0" applyNumberFormat="1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14" fontId="0" fillId="3" borderId="3" xfId="0" applyNumberFormat="1" applyFill="1" applyBorder="1" applyAlignment="1">
      <alignment horizontal="right" vertical="center"/>
    </xf>
    <xf numFmtId="0" fontId="0" fillId="5" borderId="3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8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8" fontId="0" fillId="3" borderId="18" xfId="0" applyNumberFormat="1" applyFill="1" applyBorder="1" applyAlignment="1">
      <alignment horizontal="right" vertical="center" wrapText="1"/>
    </xf>
    <xf numFmtId="8" fontId="0" fillId="0" borderId="1" xfId="0" applyNumberFormat="1" applyFont="1" applyBorder="1" applyAlignment="1">
      <alignment horizontal="right" vertical="center"/>
    </xf>
    <xf numFmtId="8" fontId="0" fillId="0" borderId="3" xfId="0" applyNumberFormat="1" applyFont="1" applyBorder="1" applyAlignment="1">
      <alignment horizontal="right" vertical="center" wrapText="1"/>
    </xf>
    <xf numFmtId="8" fontId="29" fillId="0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wrapText="1" indent="1"/>
    </xf>
    <xf numFmtId="0" fontId="12" fillId="3" borderId="0" xfId="0" applyFont="1" applyFill="1" applyBorder="1" applyAlignment="1">
      <alignment horizontal="right" vertical="center"/>
    </xf>
    <xf numFmtId="8" fontId="12" fillId="3" borderId="0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18" xfId="0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left" vertical="center"/>
    </xf>
    <xf numFmtId="14" fontId="19" fillId="0" borderId="18" xfId="0" applyNumberFormat="1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left" vertical="center" wrapText="1"/>
    </xf>
    <xf numFmtId="8" fontId="0" fillId="0" borderId="18" xfId="0" applyNumberFormat="1" applyFill="1" applyBorder="1" applyAlignment="1">
      <alignment horizontal="right" vertical="center" wrapText="1"/>
    </xf>
    <xf numFmtId="14" fontId="0" fillId="0" borderId="18" xfId="0" applyNumberFormat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8" fontId="0" fillId="0" borderId="0" xfId="0" applyNumberFormat="1" applyFill="1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8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wrapText="1" indent="1"/>
    </xf>
    <xf numFmtId="8" fontId="9" fillId="0" borderId="0" xfId="0" applyNumberFormat="1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indent="1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8" fontId="0" fillId="0" borderId="18" xfId="0" applyNumberFormat="1" applyBorder="1" applyAlignment="1">
      <alignment horizontal="center" vertical="center" wrapText="1"/>
    </xf>
    <xf numFmtId="8" fontId="12" fillId="0" borderId="0" xfId="0" applyNumberFormat="1" applyFont="1" applyBorder="1" applyAlignment="1">
      <alignment horizontal="center" vertical="center" wrapText="1"/>
    </xf>
    <xf numFmtId="8" fontId="29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 indent="1"/>
    </xf>
    <xf numFmtId="14" fontId="0" fillId="0" borderId="3" xfId="0" applyNumberFormat="1" applyBorder="1" applyAlignment="1">
      <alignment horizontal="left" vertical="center"/>
    </xf>
    <xf numFmtId="0" fontId="0" fillId="3" borderId="22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left" vertical="center" wrapText="1"/>
    </xf>
    <xf numFmtId="0" fontId="0" fillId="3" borderId="22" xfId="0" applyFill="1" applyBorder="1">
      <alignment vertical="center"/>
    </xf>
    <xf numFmtId="0" fontId="0" fillId="3" borderId="18" xfId="0" applyFill="1" applyBorder="1" applyAlignment="1">
      <alignment horizontal="right" vertical="center"/>
    </xf>
    <xf numFmtId="0" fontId="0" fillId="3" borderId="18" xfId="0" applyFill="1" applyBorder="1" applyAlignment="1">
      <alignment horizontal="left" vertical="center" wrapText="1" indent="1"/>
    </xf>
    <xf numFmtId="14" fontId="0" fillId="3" borderId="18" xfId="0" applyNumberForma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 indent="1"/>
    </xf>
    <xf numFmtId="8" fontId="0" fillId="0" borderId="3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14" fontId="10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/>
    </xf>
    <xf numFmtId="0" fontId="0" fillId="3" borderId="18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 wrapText="1"/>
    </xf>
    <xf numFmtId="8" fontId="0" fillId="3" borderId="18" xfId="0" applyNumberFormat="1" applyFont="1" applyFill="1" applyBorder="1" applyAlignment="1">
      <alignment horizontal="right" vertical="center" wrapText="1"/>
    </xf>
    <xf numFmtId="14" fontId="0" fillId="3" borderId="18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17" fillId="7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8" fontId="19" fillId="0" borderId="1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/>
    </xf>
    <xf numFmtId="14" fontId="0" fillId="0" borderId="3" xfId="0" applyNumberForma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 wrapText="1"/>
    </xf>
    <xf numFmtId="0" fontId="32" fillId="3" borderId="1" xfId="0" applyFont="1" applyFill="1" applyBorder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 indent="1"/>
    </xf>
    <xf numFmtId="14" fontId="32" fillId="3" borderId="1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0" fontId="32" fillId="0" borderId="3" xfId="0" applyFont="1" applyFill="1" applyBorder="1">
      <alignment vertical="center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right" vertical="center"/>
    </xf>
    <xf numFmtId="0" fontId="32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 indent="1"/>
    </xf>
    <xf numFmtId="14" fontId="32" fillId="0" borderId="3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 indent="1"/>
    </xf>
    <xf numFmtId="14" fontId="32" fillId="0" borderId="1" xfId="0" applyNumberFormat="1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center" wrapText="1"/>
    </xf>
    <xf numFmtId="0" fontId="32" fillId="3" borderId="18" xfId="0" applyFont="1" applyFill="1" applyBorder="1">
      <alignment vertical="center"/>
    </xf>
    <xf numFmtId="0" fontId="32" fillId="3" borderId="18" xfId="0" applyFont="1" applyFill="1" applyBorder="1" applyAlignment="1">
      <alignment horizontal="right" vertical="center"/>
    </xf>
    <xf numFmtId="0" fontId="32" fillId="3" borderId="18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 indent="1"/>
    </xf>
    <xf numFmtId="14" fontId="32" fillId="3" borderId="18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>
      <alignment vertical="center"/>
    </xf>
    <xf numFmtId="14" fontId="32" fillId="0" borderId="1" xfId="0" applyNumberFormat="1" applyFont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9" fillId="3" borderId="18" xfId="0" applyFont="1" applyFill="1" applyBorder="1" applyAlignment="1">
      <alignment horizontal="center" vertical="center" wrapText="1"/>
    </xf>
    <xf numFmtId="8" fontId="19" fillId="0" borderId="18" xfId="0" applyNumberFormat="1" applyFont="1" applyFill="1" applyBorder="1" applyAlignment="1">
      <alignment horizontal="right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vertical="center" wrapText="1"/>
    </xf>
    <xf numFmtId="0" fontId="12" fillId="0" borderId="19" xfId="0" applyFont="1" applyBorder="1" applyAlignment="1">
      <alignment horizontal="right" vertical="center" wrapText="1"/>
    </xf>
    <xf numFmtId="164" fontId="12" fillId="0" borderId="19" xfId="0" applyNumberFormat="1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12" fillId="0" borderId="19" xfId="0" applyFont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12" fillId="6" borderId="19" xfId="0" applyFont="1" applyFill="1" applyBorder="1">
      <alignment vertical="center"/>
    </xf>
    <xf numFmtId="0" fontId="12" fillId="6" borderId="19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/>
    </xf>
    <xf numFmtId="0" fontId="0" fillId="0" borderId="3" xfId="0" applyBorder="1" applyAlignment="1">
      <alignment horizontal="left" wrapText="1" indent="1"/>
    </xf>
    <xf numFmtId="0" fontId="0" fillId="0" borderId="19" xfId="0" applyBorder="1" applyAlignment="1">
      <alignment horizontal="left" wrapText="1" indent="1"/>
    </xf>
    <xf numFmtId="0" fontId="0" fillId="0" borderId="19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 indent="1"/>
    </xf>
    <xf numFmtId="0" fontId="0" fillId="0" borderId="19" xfId="0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 wrapText="1"/>
    </xf>
    <xf numFmtId="164" fontId="19" fillId="0" borderId="0" xfId="0" applyNumberFormat="1" applyFont="1" applyBorder="1" applyAlignment="1" applyProtection="1">
      <alignment horizontal="right" vertical="center"/>
      <protection locked="0"/>
    </xf>
    <xf numFmtId="164" fontId="19" fillId="0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Fill="1" applyBorder="1" applyAlignment="1">
      <alignment horizontal="left" wrapText="1" indent="1"/>
    </xf>
    <xf numFmtId="164" fontId="19" fillId="0" borderId="1" xfId="0" applyNumberFormat="1" applyFont="1" applyBorder="1" applyAlignment="1" applyProtection="1">
      <alignment horizontal="right" vertical="center" wrapText="1"/>
      <protection locked="0"/>
    </xf>
    <xf numFmtId="164" fontId="19" fillId="0" borderId="1" xfId="0" applyNumberFormat="1" applyFont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164" fontId="19" fillId="3" borderId="3" xfId="0" applyNumberFormat="1" applyFont="1" applyFill="1" applyBorder="1" applyAlignment="1">
      <alignment horizontal="right" vertical="center" wrapText="1"/>
    </xf>
    <xf numFmtId="0" fontId="12" fillId="0" borderId="0" xfId="0" applyFont="1" applyBorder="1">
      <alignment vertical="center"/>
    </xf>
    <xf numFmtId="0" fontId="0" fillId="0" borderId="19" xfId="0" applyFill="1" applyBorder="1" applyAlignment="1"/>
    <xf numFmtId="0" fontId="0" fillId="0" borderId="19" xfId="0" applyFill="1" applyBorder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/>
    <xf numFmtId="0" fontId="4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 wrapText="1" indent="1"/>
    </xf>
    <xf numFmtId="0" fontId="0" fillId="6" borderId="0" xfId="0" applyFill="1" applyBorder="1" applyAlignment="1">
      <alignment vertical="center" wrapText="1"/>
    </xf>
    <xf numFmtId="0" fontId="0" fillId="6" borderId="0" xfId="0" applyFill="1" applyBorder="1">
      <alignment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right" vertical="center"/>
    </xf>
    <xf numFmtId="0" fontId="0" fillId="0" borderId="19" xfId="0" applyFill="1" applyBorder="1" applyAlignment="1">
      <alignment horizontal="left" vertical="center" wrapText="1" indent="1"/>
    </xf>
    <xf numFmtId="0" fontId="12" fillId="0" borderId="19" xfId="0" applyFont="1" applyFill="1" applyBorder="1" applyAlignment="1">
      <alignment horizontal="right" vertical="center" wrapText="1"/>
    </xf>
    <xf numFmtId="164" fontId="12" fillId="0" borderId="19" xfId="0" applyNumberFormat="1" applyFont="1" applyBorder="1" applyAlignment="1">
      <alignment horizontal="right" vertical="center" wrapText="1"/>
    </xf>
    <xf numFmtId="8" fontId="9" fillId="0" borderId="1" xfId="0" applyNumberFormat="1" applyFont="1" applyFill="1" applyBorder="1" applyAlignment="1">
      <alignment vertical="center" wrapText="1"/>
    </xf>
    <xf numFmtId="8" fontId="0" fillId="0" borderId="1" xfId="0" applyNumberFormat="1" applyFont="1" applyFill="1" applyBorder="1" applyAlignment="1">
      <alignment vertical="center" wrapText="1"/>
    </xf>
    <xf numFmtId="0" fontId="4" fillId="6" borderId="19" xfId="0" applyFont="1" applyFill="1" applyBorder="1" applyAlignment="1">
      <alignment horizontal="left" vertical="center" wrapText="1"/>
    </xf>
    <xf numFmtId="164" fontId="12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33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8" fontId="12" fillId="0" borderId="0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horizontal="left" vertical="center" wrapText="1"/>
    </xf>
    <xf numFmtId="4" fontId="0" fillId="3" borderId="18" xfId="0" applyNumberFormat="1" applyFill="1" applyBorder="1" applyAlignment="1">
      <alignment horizontal="right" vertical="center" wrapText="1"/>
    </xf>
    <xf numFmtId="14" fontId="0" fillId="3" borderId="18" xfId="0" applyNumberFormat="1" applyFill="1" applyBorder="1" applyAlignment="1">
      <alignment horizontal="center" vertical="center"/>
    </xf>
    <xf numFmtId="14" fontId="34" fillId="0" borderId="1" xfId="0" applyNumberFormat="1" applyFont="1" applyBorder="1" applyAlignment="1">
      <alignment horizontal="left" vertical="center" wrapText="1" indent="1"/>
    </xf>
    <xf numFmtId="14" fontId="0" fillId="0" borderId="14" xfId="0" applyNumberFormat="1" applyFont="1" applyBorder="1" applyAlignment="1">
      <alignment horizontal="left" vertical="center"/>
    </xf>
    <xf numFmtId="0" fontId="0" fillId="0" borderId="24" xfId="0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horizontal="left" vertical="center" wrapText="1" indent="1"/>
    </xf>
    <xf numFmtId="14" fontId="0" fillId="3" borderId="25" xfId="0" applyNumberForma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35" fillId="3" borderId="25" xfId="0" applyFont="1" applyFill="1" applyBorder="1">
      <alignment vertical="center"/>
    </xf>
    <xf numFmtId="14" fontId="19" fillId="3" borderId="25" xfId="0" applyNumberFormat="1" applyFont="1" applyFill="1" applyBorder="1" applyAlignment="1">
      <alignment horizontal="center" vertical="center" wrapText="1"/>
    </xf>
    <xf numFmtId="8" fontId="12" fillId="0" borderId="0" xfId="0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0" fillId="0" borderId="0" xfId="0" applyFont="1" applyAlignment="1">
      <alignment horizontal="left" vertical="top"/>
    </xf>
    <xf numFmtId="0" fontId="1" fillId="0" borderId="1" xfId="5" quotePrefix="1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1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/>
    </xf>
    <xf numFmtId="14" fontId="1" fillId="6" borderId="1" xfId="0" applyNumberFormat="1" applyFont="1" applyFill="1" applyBorder="1" applyAlignment="1">
      <alignment horizontal="right" vertical="center"/>
    </xf>
    <xf numFmtId="14" fontId="1" fillId="0" borderId="3" xfId="0" applyNumberFormat="1" applyFont="1" applyBorder="1" applyAlignment="1">
      <alignment horizontal="right" vertical="center"/>
    </xf>
    <xf numFmtId="14" fontId="1" fillId="6" borderId="1" xfId="0" applyNumberFormat="1" applyFont="1" applyFill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9" fillId="0" borderId="1" xfId="0" applyNumberFormat="1" applyFont="1" applyBorder="1" applyAlignment="1">
      <alignment horizontal="right"/>
    </xf>
    <xf numFmtId="14" fontId="19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wrapText="1"/>
    </xf>
    <xf numFmtId="14" fontId="1" fillId="6" borderId="1" xfId="4" applyNumberFormat="1" applyFont="1" applyFill="1" applyBorder="1" applyAlignment="1">
      <alignment horizontal="right"/>
    </xf>
    <xf numFmtId="43" fontId="1" fillId="6" borderId="3" xfId="4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right" vertical="center" wrapText="1"/>
    </xf>
    <xf numFmtId="0" fontId="0" fillId="0" borderId="2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6" xfId="0" applyFill="1" applyBorder="1" applyAlignment="1">
      <alignment horizontal="left" vertical="center" wrapText="1" indent="1"/>
    </xf>
    <xf numFmtId="43" fontId="1" fillId="3" borderId="3" xfId="4" applyFont="1" applyFill="1" applyBorder="1" applyAlignment="1">
      <alignment horizontal="right"/>
    </xf>
    <xf numFmtId="0" fontId="0" fillId="0" borderId="0" xfId="0" applyAlignment="1">
      <alignment horizontal="left" vertical="center" wrapText="1" indent="1"/>
    </xf>
    <xf numFmtId="8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38" fillId="3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vertical="center" wrapText="1"/>
    </xf>
    <xf numFmtId="8" fontId="19" fillId="3" borderId="1" xfId="0" applyNumberFormat="1" applyFont="1" applyFill="1" applyBorder="1" applyAlignment="1">
      <alignment vertical="center" wrapText="1"/>
    </xf>
    <xf numFmtId="8" fontId="19" fillId="3" borderId="3" xfId="0" applyNumberFormat="1" applyFont="1" applyFill="1" applyBorder="1" applyAlignment="1">
      <alignment vertical="center" wrapText="1"/>
    </xf>
    <xf numFmtId="8" fontId="19" fillId="0" borderId="3" xfId="0" applyNumberFormat="1" applyFont="1" applyFill="1" applyBorder="1" applyAlignment="1">
      <alignment vertical="center" wrapText="1"/>
    </xf>
    <xf numFmtId="8" fontId="19" fillId="3" borderId="3" xfId="0" applyNumberFormat="1" applyFont="1" applyFill="1" applyBorder="1" applyAlignment="1">
      <alignment horizontal="right" vertical="center" wrapText="1"/>
    </xf>
    <xf numFmtId="8" fontId="19" fillId="0" borderId="3" xfId="0" applyNumberFormat="1" applyFont="1" applyFill="1" applyBorder="1" applyAlignment="1">
      <alignment horizontal="right" vertical="center" wrapText="1"/>
    </xf>
    <xf numFmtId="8" fontId="19" fillId="3" borderId="1" xfId="0" applyNumberFormat="1" applyFont="1" applyFill="1" applyBorder="1" applyAlignment="1">
      <alignment horizontal="right" vertical="center" wrapText="1"/>
    </xf>
    <xf numFmtId="8" fontId="19" fillId="3" borderId="18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 indent="1"/>
    </xf>
    <xf numFmtId="8" fontId="19" fillId="0" borderId="1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center"/>
    </xf>
    <xf numFmtId="0" fontId="0" fillId="0" borderId="1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3" borderId="1" xfId="0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5" borderId="1" xfId="0" applyFill="1" applyBorder="1" applyAlignment="1">
      <alignment horizontal="left" vertical="center" wrapText="1" indent="1"/>
    </xf>
    <xf numFmtId="14" fontId="0" fillId="0" borderId="1" xfId="0" applyNumberForma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0" fillId="0" borderId="18" xfId="0" applyBorder="1" applyAlignment="1">
      <alignment horizontal="left" indent="1"/>
    </xf>
    <xf numFmtId="0" fontId="0" fillId="0" borderId="18" xfId="0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 indent="1"/>
    </xf>
    <xf numFmtId="8" fontId="0" fillId="0" borderId="3" xfId="0" applyNumberFormat="1" applyFill="1" applyBorder="1" applyAlignment="1">
      <alignment horizontal="right" vertical="center" wrapText="1"/>
    </xf>
    <xf numFmtId="0" fontId="3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9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19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/>
    <xf numFmtId="0" fontId="4" fillId="0" borderId="0" xfId="0" applyFont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left" wrapText="1" indent="1"/>
    </xf>
    <xf numFmtId="0" fontId="0" fillId="3" borderId="18" xfId="0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left" vertical="center"/>
    </xf>
    <xf numFmtId="14" fontId="19" fillId="0" borderId="3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10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right" vertical="center" wrapText="1"/>
    </xf>
    <xf numFmtId="8" fontId="0" fillId="0" borderId="18" xfId="0" applyNumberForma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/>
    </xf>
    <xf numFmtId="0" fontId="17" fillId="0" borderId="12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0" fillId="0" borderId="31" xfId="0" applyBorder="1" applyAlignment="1"/>
    <xf numFmtId="0" fontId="0" fillId="0" borderId="32" xfId="0" applyBorder="1" applyAlignment="1">
      <alignment horizontal="center"/>
    </xf>
    <xf numFmtId="4" fontId="0" fillId="0" borderId="32" xfId="0" applyNumberFormat="1" applyBorder="1" applyAlignment="1"/>
    <xf numFmtId="0" fontId="0" fillId="0" borderId="34" xfId="0" applyBorder="1" applyAlignment="1"/>
    <xf numFmtId="4" fontId="0" fillId="0" borderId="1" xfId="0" applyNumberFormat="1" applyBorder="1" applyAlignment="1"/>
    <xf numFmtId="0" fontId="0" fillId="0" borderId="36" xfId="0" applyBorder="1" applyAlignment="1"/>
    <xf numFmtId="0" fontId="0" fillId="0" borderId="37" xfId="0" applyBorder="1" applyAlignment="1">
      <alignment horizontal="center"/>
    </xf>
    <xf numFmtId="4" fontId="0" fillId="0" borderId="37" xfId="0" applyNumberFormat="1" applyBorder="1" applyAlignment="1"/>
    <xf numFmtId="0" fontId="40" fillId="8" borderId="28" xfId="0" applyFont="1" applyFill="1" applyBorder="1" applyAlignment="1"/>
    <xf numFmtId="3" fontId="40" fillId="8" borderId="29" xfId="0" applyNumberFormat="1" applyFont="1" applyFill="1" applyBorder="1" applyAlignment="1">
      <alignment horizontal="center"/>
    </xf>
    <xf numFmtId="4" fontId="40" fillId="8" borderId="30" xfId="0" applyNumberFormat="1" applyFont="1" applyFill="1" applyBorder="1" applyAlignment="1"/>
    <xf numFmtId="0" fontId="41" fillId="0" borderId="0" xfId="0" applyFont="1" applyAlignment="1"/>
    <xf numFmtId="0" fontId="42" fillId="0" borderId="28" xfId="0" applyFont="1" applyFill="1" applyBorder="1" applyAlignment="1">
      <alignment horizontal="center" vertical="center"/>
    </xf>
    <xf numFmtId="0" fontId="42" fillId="0" borderId="29" xfId="0" applyFont="1" applyFill="1" applyBorder="1" applyAlignment="1">
      <alignment horizontal="center" vertical="center"/>
    </xf>
    <xf numFmtId="0" fontId="42" fillId="0" borderId="30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 wrapText="1" indent="1"/>
    </xf>
    <xf numFmtId="0" fontId="0" fillId="3" borderId="4" xfId="0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center" vertical="center"/>
    </xf>
    <xf numFmtId="0" fontId="12" fillId="0" borderId="0" xfId="0" applyFont="1" applyAlignment="1"/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vertical="center" wrapText="1"/>
    </xf>
    <xf numFmtId="0" fontId="0" fillId="3" borderId="13" xfId="0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43" fillId="3" borderId="2" xfId="0" applyFont="1" applyFill="1" applyBorder="1" applyAlignment="1">
      <alignment horizontal="left" vertical="center" wrapText="1" inden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 indent="1"/>
    </xf>
    <xf numFmtId="8" fontId="0" fillId="3" borderId="2" xfId="0" applyNumberFormat="1" applyFill="1" applyBorder="1" applyAlignment="1">
      <alignment horizontal="righ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43" fillId="3" borderId="1" xfId="0" applyFont="1" applyFill="1" applyBorder="1" applyAlignment="1">
      <alignment horizontal="left" vertical="center" wrapText="1" indent="1"/>
    </xf>
    <xf numFmtId="0" fontId="0" fillId="3" borderId="18" xfId="0" applyFill="1" applyBorder="1" applyAlignment="1">
      <alignment horizontal="center"/>
    </xf>
    <xf numFmtId="0" fontId="0" fillId="3" borderId="24" xfId="0" applyFill="1" applyBorder="1" applyAlignment="1">
      <alignment horizontal="left" vertical="center" wrapText="1" indent="1"/>
    </xf>
    <xf numFmtId="0" fontId="1" fillId="3" borderId="18" xfId="0" applyFont="1" applyFill="1" applyBorder="1" applyAlignment="1">
      <alignment horizontal="right"/>
    </xf>
    <xf numFmtId="0" fontId="0" fillId="3" borderId="27" xfId="0" applyFill="1" applyBorder="1" applyAlignment="1">
      <alignment horizontal="center" vertical="center"/>
    </xf>
    <xf numFmtId="0" fontId="43" fillId="3" borderId="18" xfId="0" applyFont="1" applyFill="1" applyBorder="1" applyAlignment="1">
      <alignment horizontal="left" vertical="center" wrapText="1" inden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4" fontId="12" fillId="0" borderId="33" xfId="0" applyNumberFormat="1" applyFont="1" applyBorder="1" applyAlignment="1">
      <alignment horizontal="center"/>
    </xf>
    <xf numFmtId="4" fontId="12" fillId="0" borderId="35" xfId="0" applyNumberFormat="1" applyFont="1" applyBorder="1" applyAlignment="1">
      <alignment horizontal="center"/>
    </xf>
    <xf numFmtId="4" fontId="12" fillId="0" borderId="38" xfId="0" applyNumberFormat="1" applyFont="1" applyBorder="1" applyAlignment="1">
      <alignment horizontal="center"/>
    </xf>
    <xf numFmtId="0" fontId="13" fillId="7" borderId="11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horizontal="left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17" fillId="7" borderId="23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/>
    </xf>
  </cellXfs>
  <cellStyles count="6">
    <cellStyle name="Millares" xfId="4" builtinId="3"/>
    <cellStyle name="Millares 2" xfId="3"/>
    <cellStyle name="Moneda" xfId="5" builtinId="4"/>
    <cellStyle name="Normal" xfId="0" builtinId="0" customBuiltin="1"/>
    <cellStyle name="Normal 2" xfId="2"/>
    <cellStyle name="Título" xfId="1" builtinId="15" customBuiltin="1"/>
  </cellStyles>
  <dxfs count="15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4" formatCode="#,##0.00\ &quot;€&quot;"/>
      <alignment horizontal="right" vertical="center" textRotation="0" wrapText="1" indent="0" justifyLastLine="0" shrinkToFit="0" readingOrder="0"/>
      <border diagonalUp="0" diagonalDown="0">
        <left/>
        <right/>
        <top style="double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#,##0.00\ &quot;€&quot;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double">
          <color indexed="64"/>
        </top>
        <bottom/>
        <vertical/>
        <horizontal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indexed="64"/>
        </right>
        <top style="double">
          <color indexed="64"/>
        </top>
        <bottom/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double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</dxf>
    <dxf>
      <alignment horizontal="right"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/>
        <right/>
        <top style="double">
          <color indexed="64"/>
        </top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/>
      </font>
      <numFmt numFmtId="164" formatCode="#,##0.00\ &quot;€&quot;"/>
      <alignment horizontal="general" vertical="center" textRotation="0" wrapText="1" indent="0" justifyLastLine="0" shrinkToFit="0" readingOrder="0"/>
    </dxf>
    <dxf>
      <numFmt numFmtId="164" formatCode="#,##0.00\ &quot;€&quot;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alignment horizontal="righ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wrapText="0" indent="0" justifyLastLine="0" shrinkToFit="0" readingOrder="0"/>
    </dxf>
    <dxf>
      <alignment horizontal="right" vertical="center" textRotation="0" indent="0" justifyLastLine="0" shrinkToFit="0" readingOrder="0"/>
    </dxf>
    <dxf>
      <alignment horizontal="left" vertical="bottom" textRotation="0" wrapText="1" indent="1" justifyLastLine="0" shrinkToFit="0" readingOrder="0"/>
    </dxf>
    <dxf>
      <alignment horizontal="left" vertical="bottom" textRotation="0" wrapText="1" indent="1" justifyLastLine="0" shrinkToFit="0" readingOrder="0"/>
    </dxf>
    <dxf>
      <alignment horizontal="left" vertical="bottom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top style="double">
          <color auto="1"/>
        </top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numFmt numFmtId="12" formatCode="#,##0.00\ &quot;€&quot;;[Red]\-#,##0.00\ &quot;€&quot;"/>
      <fill>
        <patternFill patternType="solid">
          <fgColor indexed="64"/>
          <bgColor theme="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solid">
          <fgColor indexed="64"/>
          <bgColor theme="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2"/>
        </patternFill>
      </fill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righ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border outline="0">
        <left style="thin">
          <color indexed="64"/>
        </left>
      </border>
    </dxf>
    <dxf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righ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4"/>
        </patternFill>
      </fill>
    </dxf>
  </dxfs>
  <tableStyles count="1" defaultTableStyle="TableStyleMedium2" defaultPivotStyle="PivotStyleMedium9">
    <tableStyle name="Planificador de ideas" pivot="0" count="3">
      <tableStyleElement type="headerRow" dxfId="1549"/>
      <tableStyleElement type="secondRowStripe" dxfId="1548"/>
      <tableStyleElement type="secondColumnStripe" dxfId="1547"/>
    </tableStyle>
  </tableStyles>
  <colors>
    <mruColors>
      <color rgb="FFF26522"/>
      <color rgb="FF0E8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>
                <a:solidFill>
                  <a:srgbClr val="0070C0"/>
                </a:solidFill>
              </a:rPr>
              <a:t>CONTRATOS DE EMERGENCIA</a:t>
            </a:r>
          </a:p>
        </c:rich>
      </c:tx>
      <c:layout/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A6-4296-9DBE-10297C8972F5}"/>
                </c:ext>
              </c:extLst>
            </c:dLbl>
            <c:dLbl>
              <c:idx val="1"/>
              <c:layout>
                <c:manualLayout>
                  <c:x val="0"/>
                  <c:y val="-5.71428571428571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A6-4296-9DBE-10297C8972F5}"/>
                </c:ext>
              </c:extLst>
            </c:dLbl>
            <c:dLbl>
              <c:idx val="5"/>
              <c:layout>
                <c:manualLayout>
                  <c:x val="-4.8260932010658215E-17"/>
                  <c:y val="-2.6666666666666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8A6-4296-9DBE-10297C8972F5}"/>
                </c:ext>
              </c:extLst>
            </c:dLbl>
            <c:dLbl>
              <c:idx val="6"/>
              <c:layout>
                <c:manualLayout>
                  <c:x val="0"/>
                  <c:y val="-3.23809523809524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8A6-4296-9DBE-10297C8972F5}"/>
                </c:ext>
              </c:extLst>
            </c:dLbl>
            <c:dLbl>
              <c:idx val="7"/>
              <c:layout>
                <c:manualLayout>
                  <c:x val="0"/>
                  <c:y val="-9.52380952380959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A6-4296-9DBE-10297C8972F5}"/>
                </c:ext>
              </c:extLst>
            </c:dLbl>
            <c:dLbl>
              <c:idx val="8"/>
              <c:layout>
                <c:manualLayout>
                  <c:x val="6.5811122079630496E-3"/>
                  <c:y val="-9.52380952380952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A6-4296-9DBE-10297C8972F5}"/>
                </c:ext>
              </c:extLst>
            </c:dLbl>
            <c:dLbl>
              <c:idx val="12"/>
              <c:layout>
                <c:manualLayout>
                  <c:x val="-1.4703255376480231E-16"/>
                  <c:y val="-2.91438879644692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FA-4B7A-9EDD-E4B8FE7161DC}"/>
                </c:ext>
              </c:extLst>
            </c:dLbl>
            <c:dLbl>
              <c:idx val="14"/>
              <c:layout>
                <c:manualLayout>
                  <c:x val="-1.4703255376480231E-16"/>
                  <c:y val="-6.4116553521832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8FA-4B7A-9EDD-E4B8FE7161DC}"/>
                </c:ext>
              </c:extLst>
            </c:dLbl>
            <c:dLbl>
              <c:idx val="15"/>
              <c:layout>
                <c:manualLayout>
                  <c:x val="9.652186402131643E-17"/>
                  <c:y val="-3.2380952380952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A6-4296-9DBE-10297C8972F5}"/>
                </c:ext>
              </c:extLst>
            </c:dLbl>
            <c:dLbl>
              <c:idx val="16"/>
              <c:layout>
                <c:manualLayout>
                  <c:x val="1.3162224415926291E-3"/>
                  <c:y val="-1.71428571428572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A6-4296-9DBE-10297C897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Resumen!$A$3:$A$20</c:f>
              <c:strCache>
                <c:ptCount val="18"/>
                <c:pt idx="0">
                  <c:v>10-DPTO.DE PRESIDENCIA Y RELACIONES INSTITUCIONALES</c:v>
                </c:pt>
                <c:pt idx="1">
                  <c:v>11-DPTO.DE CIUDADANÍA Y DERECHOS SOCIALES</c:v>
                </c:pt>
                <c:pt idx="2">
                  <c:v>12-DPTO.DE HACIENDA Y ADMINISTRACIÓN PÚBLICA</c:v>
                </c:pt>
                <c:pt idx="3">
                  <c:v>13-DPTO.VERTEBRACIÓN DEL TERRITORIO, MOVILIDAD Y VIVIENDA</c:v>
                </c:pt>
                <c:pt idx="4">
                  <c:v>14-DTO. DE AGRICULTURA, GANADERÍA Y MEDIO AMBIENTE</c:v>
                </c:pt>
                <c:pt idx="5">
                  <c:v>16-DPTO.DE SANIDAD</c:v>
                </c:pt>
                <c:pt idx="6">
                  <c:v>17-DPTO. DE CIENCIA, UNIVERSIDAD Y SOCIEDAD DEL CONOCIMIENTO</c:v>
                </c:pt>
                <c:pt idx="7">
                  <c:v>18-DPTO. DE EDUCACIÓN, CULTURA Y DEPORTE</c:v>
                </c:pt>
                <c:pt idx="8">
                  <c:v>51-INAEM</c:v>
                </c:pt>
                <c:pt idx="9">
                  <c:v>52-SERVICIO ARAGONÉS DE SALUD</c:v>
                </c:pt>
                <c:pt idx="10">
                  <c:v>53-INSTITUTO ARAGONÉS DE SERVICIOS SOCIALES</c:v>
                </c:pt>
                <c:pt idx="11">
                  <c:v>54-INSTITUTO ARAGONÉS DE LA MUJER</c:v>
                </c:pt>
                <c:pt idx="12">
                  <c:v>71-E.P. ARAGONESA DE SERVICIOS TELEMÁTICOS</c:v>
                </c:pt>
                <c:pt idx="13">
                  <c:v>73-INTITUTO ARAGONÉS DE CIENCIAS DE LA SALUD</c:v>
                </c:pt>
                <c:pt idx="14">
                  <c:v>76-BANCO DE SANGRE Y TEJIDOS</c:v>
                </c:pt>
                <c:pt idx="15">
                  <c:v>CORPORACIÓN ARAGONESA DE RADIO Y TELEVISIÓN</c:v>
                </c:pt>
                <c:pt idx="16">
                  <c:v>TELEVISIÓN AUTONÓMICA DE ARAGÓN</c:v>
                </c:pt>
                <c:pt idx="17">
                  <c:v>RADIO AUTONÓMICA DE ARAGÓN</c:v>
                </c:pt>
              </c:strCache>
            </c:strRef>
          </c:cat>
          <c:val>
            <c:numRef>
              <c:f>Resumen!$C$3:$C$20</c:f>
              <c:numCache>
                <c:formatCode>#,##0.00</c:formatCode>
                <c:ptCount val="18"/>
                <c:pt idx="0">
                  <c:v>575016.88</c:v>
                </c:pt>
                <c:pt idx="1">
                  <c:v>13986</c:v>
                </c:pt>
                <c:pt idx="2">
                  <c:v>9545127.0700000022</c:v>
                </c:pt>
                <c:pt idx="3">
                  <c:v>3160650.86</c:v>
                </c:pt>
                <c:pt idx="4">
                  <c:v>328185.21999999997</c:v>
                </c:pt>
                <c:pt idx="5">
                  <c:v>1728805.06</c:v>
                </c:pt>
                <c:pt idx="6">
                  <c:v>84101.92</c:v>
                </c:pt>
                <c:pt idx="7">
                  <c:v>73765.77</c:v>
                </c:pt>
                <c:pt idx="8">
                  <c:v>4865.59</c:v>
                </c:pt>
                <c:pt idx="9">
                  <c:v>26727109.72168</c:v>
                </c:pt>
                <c:pt idx="10">
                  <c:v>3573359.17</c:v>
                </c:pt>
                <c:pt idx="11">
                  <c:v>223770.25999999998</c:v>
                </c:pt>
                <c:pt idx="12">
                  <c:v>377667.19999999995</c:v>
                </c:pt>
                <c:pt idx="13">
                  <c:v>42986</c:v>
                </c:pt>
                <c:pt idx="14">
                  <c:v>324121.55</c:v>
                </c:pt>
                <c:pt idx="15">
                  <c:v>66491.649999999994</c:v>
                </c:pt>
                <c:pt idx="16">
                  <c:v>62358.55</c:v>
                </c:pt>
                <c:pt idx="17">
                  <c:v>49968.42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A-4B7A-9EDD-E4B8FE7161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798336"/>
        <c:axId val="44801024"/>
      </c:barChart>
      <c:catAx>
        <c:axId val="447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01024"/>
        <c:crosses val="autoZero"/>
        <c:auto val="1"/>
        <c:lblAlgn val="ctr"/>
        <c:lblOffset val="100"/>
        <c:noMultiLvlLbl val="0"/>
      </c:catAx>
      <c:valAx>
        <c:axId val="448010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152400</xdr:rowOff>
    </xdr:from>
    <xdr:to>
      <xdr:col>5</xdr:col>
      <xdr:colOff>590550</xdr:colOff>
      <xdr:row>59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6" name="Table1817123747" displayName="Table1817123747" ref="D4:G8" headerRowDxfId="1494" headerRowBorderDxfId="1493">
  <tableColumns count="4">
    <tableColumn id="1" name="Objeto" totalsRowLabel="Total" dataDxfId="1492"/>
    <tableColumn id="2" name="Adjudicatario" dataDxfId="1491"/>
    <tableColumn id="3" name="Plazo de ejecución" dataDxfId="1490"/>
    <tableColumn id="4" name="Centro Gestor" dataDxfId="1489"/>
  </tableColumns>
  <tableStyleInfo name="Planificador de ideas" showFirstColumn="0" showLastColumn="0" showRowStripes="1" showColumnStripes="0"/>
</table>
</file>

<file path=xl/tables/table10.xml><?xml version="1.0" encoding="utf-8"?>
<table xmlns="http://schemas.openxmlformats.org/spreadsheetml/2006/main" id="5" name="Table29181341516" displayName="Table29181341516" ref="B4:C10" totalsRowShown="0" headerRowDxfId="1404" headerRowBorderDxfId="1403">
  <tableColumns count="2">
    <tableColumn id="1" name="Número de expediente " dataDxfId="1402"/>
    <tableColumn id="4" name="En su caso, número de expediente del que deriva y que está suspendido o del que se ha desistido" dataDxfId="1401"/>
  </tableColumns>
  <tableStyleInfo name="Planificador de ideas" showFirstColumn="0" showLastColumn="0" showRowStripes="1" showColumnStripes="0"/>
</table>
</file>

<file path=xl/tables/table11.xml><?xml version="1.0" encoding="utf-8"?>
<table xmlns="http://schemas.openxmlformats.org/spreadsheetml/2006/main" id="6" name="Table181712374727" displayName="Table181712374727" ref="D4:G36" headerRowDxfId="1372" totalsRowDxfId="1370" headerRowBorderDxfId="1371">
  <tableColumns count="4">
    <tableColumn id="1" name="Objeto" totalsRowLabel="Total" dataDxfId="1369"/>
    <tableColumn id="2" name="Adjudicatario" dataDxfId="1368"/>
    <tableColumn id="3" name="Plazo de ejecución" dataDxfId="1367"/>
    <tableColumn id="4" name="Centro Gestor" dataDxfId="1366"/>
  </tableColumns>
  <tableStyleInfo name="Planificador de ideas" showFirstColumn="0" showLastColumn="0" showRowStripes="1" showColumnStripes="0"/>
</table>
</file>

<file path=xl/tables/table12.xml><?xml version="1.0" encoding="utf-8"?>
<table xmlns="http://schemas.openxmlformats.org/spreadsheetml/2006/main" id="7" name="Table3101914384838" displayName="Table3101914384838" ref="H4:R9" totalsRowShown="0" headerRowDxfId="1365" dataDxfId="1363" headerRowBorderDxfId="1364">
  <tableColumns count="11">
    <tableColumn id="1" name="Denominación del Centro Gestor" dataDxfId="1362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361"/>
    <tableColumn id="5" name="Elemento PEP"/>
    <tableColumn id="2" name="Denominación elemento PEP" dataDxfId="1360"/>
    <tableColumn id="3" name="Descripción del gasto" dataDxfId="1359"/>
    <tableColumn id="4" name="Importe" dataDxfId="1358"/>
  </tableColumns>
  <tableStyleInfo name="Planificador de ideas" showFirstColumn="0" showLastColumn="0" showRowStripes="1" showColumnStripes="0"/>
</table>
</file>

<file path=xl/tables/table13.xml><?xml version="1.0" encoding="utf-8"?>
<table xmlns="http://schemas.openxmlformats.org/spreadsheetml/2006/main" id="8" name="Table310112015394949" displayName="Table310112015394949" ref="S4:U21" totalsRowShown="0" headerRowDxfId="1357" dataDxfId="1355" headerRowBorderDxfId="1356">
  <tableColumns count="3">
    <tableColumn id="1" name="¿Prorrogable? Sí/No" dataDxfId="1354"/>
    <tableColumn id="4" name="Plazo de inicio de ejecución de las prestaciones" dataDxfId="1353"/>
    <tableColumn id="2" name="¿Es necesario realizar abonos a cuenta por actuaciones_x000a_preparatorias a realizar por el contratista?" dataDxfId="1352"/>
  </tableColumns>
  <tableStyleInfo name="Planificador de ideas" showFirstColumn="0" showLastColumn="0" showRowStripes="1" showColumnStripes="0"/>
</table>
</file>

<file path=xl/tables/table14.xml><?xml version="1.0" encoding="utf-8"?>
<table xmlns="http://schemas.openxmlformats.org/spreadsheetml/2006/main" id="9" name="Table31016252730314050510" displayName="Table31016252730314050510" ref="V4:W6" totalsRowShown="0" headerRowDxfId="1351" dataDxfId="1349" headerRowBorderDxfId="1350">
  <tableColumns count="2">
    <tableColumn id="1" name="Otra información relevante" dataDxfId="1348"/>
    <tableColumn id="2" name="¿Comunicado al Gobierno? En caso SI, fecha acuerdo" dataDxfId="1347"/>
  </tableColumns>
  <tableStyleInfo name="Planificador de ideas" showFirstColumn="0" showLastColumn="0" showRowStripes="1" showColumnStripes="0"/>
</table>
</file>

<file path=xl/tables/table15.xml><?xml version="1.0" encoding="utf-8"?>
<table xmlns="http://schemas.openxmlformats.org/spreadsheetml/2006/main" id="10" name="Table2918134151611" displayName="Table2918134151611" ref="B4:C37" totalsRowShown="0" headerRowDxfId="1346" headerRowBorderDxfId="1345">
  <tableColumns count="2">
    <tableColumn id="1" name="Número de expediente " dataDxfId="1344"/>
    <tableColumn id="4" name="En su caso, número de expediente del que deriva y que está suspendido o del que se ha desistido" dataDxfId="1343"/>
  </tableColumns>
  <tableStyleInfo name="Planificador de ideas" showFirstColumn="0" showLastColumn="0" showRowStripes="1" showColumnStripes="0"/>
</table>
</file>

<file path=xl/tables/table16.xml><?xml version="1.0" encoding="utf-8"?>
<table xmlns="http://schemas.openxmlformats.org/spreadsheetml/2006/main" id="70" name="Table18171237472771" displayName="Table18171237472771" ref="D4:G13" headerRowDxfId="1310" totalsRowDxfId="1308" headerRowBorderDxfId="1309">
  <tableColumns count="4">
    <tableColumn id="1" name="Objeto" totalsRowLabel="Total" dataDxfId="1307"/>
    <tableColumn id="2" name="Adjudicatario" dataDxfId="1306"/>
    <tableColumn id="3" name="Plazo de ejecución" dataDxfId="1305"/>
    <tableColumn id="4" name="Centro Gestor" dataDxfId="1304"/>
  </tableColumns>
  <tableStyleInfo name="Planificador de ideas" showFirstColumn="0" showLastColumn="0" showRowStripes="1" showColumnStripes="0"/>
</table>
</file>

<file path=xl/tables/table17.xml><?xml version="1.0" encoding="utf-8"?>
<table xmlns="http://schemas.openxmlformats.org/spreadsheetml/2006/main" id="71" name="Table310191438483872" displayName="Table310191438483872" ref="H4:M9" totalsRowShown="0" headerRowDxfId="1303" dataDxfId="1301" headerRowBorderDxfId="1302">
  <tableColumns count="6">
    <tableColumn id="1" name="Denominación del Centro Gestor" dataDxfId="1300"/>
    <tableColumn id="9" name="Aplicación presupuestaria" dataDxfId="1299"/>
    <tableColumn id="5" name="Elemento PEP" dataDxfId="1298"/>
    <tableColumn id="2" name="Denominación elemento PEP" dataDxfId="1297"/>
    <tableColumn id="3" name="Descripción del gasto" dataDxfId="1296"/>
    <tableColumn id="4" name="Importe" dataDxfId="1295"/>
  </tableColumns>
  <tableStyleInfo name="Planificador de ideas" showFirstColumn="0" showLastColumn="0" showRowStripes="1" showColumnStripes="0"/>
</table>
</file>

<file path=xl/tables/table18.xml><?xml version="1.0" encoding="utf-8"?>
<table xmlns="http://schemas.openxmlformats.org/spreadsheetml/2006/main" id="72" name="Table31011201539494973" displayName="Table31011201539494973" ref="N4:P13" totalsRowShown="0" headerRowDxfId="1294" dataDxfId="1292" headerRowBorderDxfId="1293">
  <tableColumns count="3">
    <tableColumn id="1" name="¿Prorrogable? Sí/No" dataDxfId="1291"/>
    <tableColumn id="4" name="Plazo de inicio de ejecución de las prestaciones" dataDxfId="1290"/>
    <tableColumn id="2" name="¿Es necesario realizar abonos a cuenta por actuaciones_x000a_preparatorias a realizar por el contratista?" dataDxfId="1289"/>
  </tableColumns>
  <tableStyleInfo name="Planificador de ideas" showFirstColumn="0" showLastColumn="0" showRowStripes="1" showColumnStripes="0"/>
</table>
</file>

<file path=xl/tables/table19.xml><?xml version="1.0" encoding="utf-8"?>
<table xmlns="http://schemas.openxmlformats.org/spreadsheetml/2006/main" id="73" name="Table3101625273031405051074" displayName="Table3101625273031405051074" ref="Q4:R13" totalsRowShown="0" headerRowDxfId="1288" dataDxfId="1286" headerRowBorderDxfId="1287">
  <tableColumns count="2">
    <tableColumn id="1" name="Otra información relevante" dataDxfId="1285"/>
    <tableColumn id="2" name="¿Comunicado al Gobierno? En caso SI, fecha acuerdo" dataDxfId="1284"/>
  </tableColumns>
  <tableStyleInfo name="Planificador de ideas" showFirstColumn="0" showLastColumn="0" showRowStripes="1" showColumnStripes="0"/>
</table>
</file>

<file path=xl/tables/table2.xml><?xml version="1.0" encoding="utf-8"?>
<table xmlns="http://schemas.openxmlformats.org/spreadsheetml/2006/main" id="47" name="Table31019143848" displayName="Table31019143848" ref="H4:R8" totalsRowShown="0" headerRowDxfId="1488" dataDxfId="1486" headerRowBorderDxfId="1487">
  <tableColumns count="11">
    <tableColumn id="1" name="Denominación del Centro Gestor" dataDxfId="1485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484"/>
    <tableColumn id="5" name="Elemento PEP"/>
    <tableColumn id="2" name="Denominación elemento PEP" dataDxfId="1483"/>
    <tableColumn id="3" name="Descripción del gasto" dataDxfId="1482"/>
    <tableColumn id="4" name="Importe" dataDxfId="1481"/>
  </tableColumns>
  <tableStyleInfo name="Planificador de ideas" showFirstColumn="0" showLastColumn="0" showRowStripes="1" showColumnStripes="0"/>
</table>
</file>

<file path=xl/tables/table20.xml><?xml version="1.0" encoding="utf-8"?>
<table xmlns="http://schemas.openxmlformats.org/spreadsheetml/2006/main" id="74" name="Table291813415161175" displayName="Table291813415161175" ref="B4:C9" totalsRowShown="0" headerRowDxfId="1283" headerRowBorderDxfId="1282">
  <tableColumns count="2">
    <tableColumn id="1" name="Número de expediente " dataDxfId="1281"/>
    <tableColumn id="4" name="En su caso, número de expediente del que deriva y que está suspendido o del que se ha desistido" dataDxfId="1280"/>
  </tableColumns>
  <tableStyleInfo name="Planificador de ideas" showFirstColumn="0" showLastColumn="0" showRowStripes="1" showColumnStripes="0"/>
</table>
</file>

<file path=xl/tables/table21.xml><?xml version="1.0" encoding="utf-8"?>
<table xmlns="http://schemas.openxmlformats.org/spreadsheetml/2006/main" id="65" name="Table1817123747266" displayName="Table1817123747266" ref="D4:G8" headerRowDxfId="1227" headerRowBorderDxfId="1226">
  <tableColumns count="4">
    <tableColumn id="1" name="Objeto" totalsRowLabel="Total" dataDxfId="1225"/>
    <tableColumn id="2" name="Adjudicatario" dataDxfId="1224"/>
    <tableColumn id="3" name="Plazo de ejecución" dataDxfId="1223"/>
    <tableColumn id="4" name="Centro Gestor" dataDxfId="1222"/>
  </tableColumns>
  <tableStyleInfo name="Planificador de ideas" showFirstColumn="0" showLastColumn="0" showRowStripes="1" showColumnStripes="0"/>
</table>
</file>

<file path=xl/tables/table22.xml><?xml version="1.0" encoding="utf-8"?>
<table xmlns="http://schemas.openxmlformats.org/spreadsheetml/2006/main" id="66" name="Table31019143848367" displayName="Table31019143848367" ref="H4:R8" totalsRowShown="0" headerRowDxfId="1221" dataDxfId="1219" headerRowBorderDxfId="1220">
  <tableColumns count="11">
    <tableColumn id="1" name="Denominación del Centro Gestor" dataDxfId="1218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217"/>
    <tableColumn id="5" name="Elemento PEP"/>
    <tableColumn id="2" name="Denominación elemento PEP" dataDxfId="1216"/>
    <tableColumn id="3" name="Descripción del gasto" dataDxfId="1215"/>
    <tableColumn id="4" name="Importe" dataDxfId="1214"/>
  </tableColumns>
  <tableStyleInfo name="Planificador de ideas" showFirstColumn="0" showLastColumn="0" showRowStripes="1" showColumnStripes="0"/>
</table>
</file>

<file path=xl/tables/table23.xml><?xml version="1.0" encoding="utf-8"?>
<table xmlns="http://schemas.openxmlformats.org/spreadsheetml/2006/main" id="67" name="Table3101120153949468" displayName="Table3101120153949468" ref="S4:U9" totalsRowShown="0" headerRowDxfId="1213" dataDxfId="1211" headerRowBorderDxfId="1212">
  <tableColumns count="3">
    <tableColumn id="1" name="¿Prorrogable? Sí/No" dataDxfId="1210"/>
    <tableColumn id="4" name="Plazo de inicio de ejecución de las prestaciones" dataDxfId="1209"/>
    <tableColumn id="2" name="¿Es necesario realizar abonos a cuenta por actuaciones_x000a_preparatorias a realizar por el contratista?" dataDxfId="1208"/>
  </tableColumns>
  <tableStyleInfo name="Planificador de ideas" showFirstColumn="0" showLastColumn="0" showRowStripes="1" showColumnStripes="0"/>
</table>
</file>

<file path=xl/tables/table24.xml><?xml version="1.0" encoding="utf-8"?>
<table xmlns="http://schemas.openxmlformats.org/spreadsheetml/2006/main" id="68" name="Table31016252730314050569" displayName="Table31016252730314050569" ref="V4:V6" totalsRowShown="0" headerRowDxfId="1207" dataDxfId="1205" headerRowBorderDxfId="1206">
  <tableColumns count="1">
    <tableColumn id="1" name="Otra información relevante" dataDxfId="1204"/>
  </tableColumns>
  <tableStyleInfo name="Planificador de ideas" showFirstColumn="0" showLastColumn="0" showRowStripes="1" showColumnStripes="0"/>
</table>
</file>

<file path=xl/tables/table25.xml><?xml version="1.0" encoding="utf-8"?>
<table xmlns="http://schemas.openxmlformats.org/spreadsheetml/2006/main" id="69" name="Table2918134151670" displayName="Table2918134151670" ref="B4:C10" totalsRowShown="0" headerRowDxfId="1203" headerRowBorderDxfId="1202">
  <tableColumns count="2">
    <tableColumn id="1" name="Número de expediente " dataDxfId="1201"/>
    <tableColumn id="4" name="En su caso, número de expediente del que deriva y que está suspendido o del que se ha desistido" dataDxfId="1200"/>
  </tableColumns>
  <tableStyleInfo name="Planificador de ideas" showFirstColumn="0" showLastColumn="0" showRowStripes="1" showColumnStripes="0"/>
</table>
</file>

<file path=xl/tables/table26.xml><?xml version="1.0" encoding="utf-8"?>
<table xmlns="http://schemas.openxmlformats.org/spreadsheetml/2006/main" id="41" name="Table18171237472742" displayName="Table18171237472742" ref="D4:G9" headerRowDxfId="1163" totalsRowDxfId="1161" headerRowBorderDxfId="1162">
  <tableColumns count="4">
    <tableColumn id="1" name="Objeto" totalsRowLabel="Total" dataDxfId="1160"/>
    <tableColumn id="2" name="Adjudicatario" dataDxfId="1159"/>
    <tableColumn id="3" name="Plazo de ejecución" dataDxfId="1158"/>
    <tableColumn id="4" name="Centro Gestor" dataDxfId="1157"/>
  </tableColumns>
  <tableStyleInfo name="Planificador de ideas" showFirstColumn="0" showLastColumn="0" showRowStripes="1" showColumnStripes="0"/>
</table>
</file>

<file path=xl/tables/table27.xml><?xml version="1.0" encoding="utf-8"?>
<table xmlns="http://schemas.openxmlformats.org/spreadsheetml/2006/main" id="42" name="Table310191438483843" displayName="Table310191438483843" ref="H4:R9" totalsRowShown="0" headerRowDxfId="1156" dataDxfId="1154" headerRowBorderDxfId="1155">
  <tableColumns count="11">
    <tableColumn id="1" name="Denominación del Centro Gestor" dataDxfId="1153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152"/>
    <tableColumn id="5" name="Elemento PEP"/>
    <tableColumn id="2" name="Denominación elemento PEP" dataDxfId="1151"/>
    <tableColumn id="3" name="Descripción del gasto" dataDxfId="1150"/>
    <tableColumn id="4" name="Importe" dataDxfId="1149"/>
  </tableColumns>
  <tableStyleInfo name="Planificador de ideas" showFirstColumn="0" showLastColumn="0" showRowStripes="1" showColumnStripes="0"/>
</table>
</file>

<file path=xl/tables/table28.xml><?xml version="1.0" encoding="utf-8"?>
<table xmlns="http://schemas.openxmlformats.org/spreadsheetml/2006/main" id="44" name="Table3101625273031405051045" displayName="Table3101625273031405051045" ref="V4:W7" totalsRowShown="0" headerRowDxfId="1148" dataDxfId="1146" headerRowBorderDxfId="1147">
  <tableColumns count="2">
    <tableColumn id="1" name="Otra información relevante" dataDxfId="1145"/>
    <tableColumn id="2" name="¿Comunicado al Gobierno? En caso SI, fecha acuerdo" dataDxfId="1144"/>
  </tableColumns>
  <tableStyleInfo name="Planificador de ideas" showFirstColumn="0" showLastColumn="0" showRowStripes="1" showColumnStripes="0"/>
</table>
</file>

<file path=xl/tables/table29.xml><?xml version="1.0" encoding="utf-8"?>
<table xmlns="http://schemas.openxmlformats.org/spreadsheetml/2006/main" id="45" name="Table291813415161146" displayName="Table291813415161146" ref="B4:C9" totalsRowShown="0" headerRowDxfId="1143" headerRowBorderDxfId="1142">
  <tableColumns count="2">
    <tableColumn id="1" name="Número de expediente " dataDxfId="1141"/>
    <tableColumn id="4" name="En su caso, número de expediente del que deriva y que está suspendido o del que se ha desistido" dataDxfId="1140"/>
  </tableColumns>
  <tableStyleInfo name="Planificador de ideas" showFirstColumn="0" showLastColumn="0" showRowStripes="1" showColumnStripes="0"/>
</table>
</file>

<file path=xl/tables/table3.xml><?xml version="1.0" encoding="utf-8"?>
<table xmlns="http://schemas.openxmlformats.org/spreadsheetml/2006/main" id="48" name="Table3101120153949" displayName="Table3101120153949" ref="S4:U10" totalsRowShown="0" headerRowDxfId="1480" dataDxfId="1478" headerRowBorderDxfId="1479">
  <tableColumns count="3">
    <tableColumn id="1" name="¿Prorrogable? Sí/No" dataDxfId="1477"/>
    <tableColumn id="4" name="Plazo de inicio de ejecución de las prestaciones" dataDxfId="1476"/>
    <tableColumn id="2" name="¿Es necesario realizar abonos a cuenta por actuaciones_x000a_preparatorias a realizar por el contratista?" dataDxfId="1475"/>
  </tableColumns>
  <tableStyleInfo name="Planificador de ideas" showFirstColumn="0" showLastColumn="0" showRowStripes="1" showColumnStripes="0"/>
</table>
</file>

<file path=xl/tables/table30.xml><?xml version="1.0" encoding="utf-8"?>
<table xmlns="http://schemas.openxmlformats.org/spreadsheetml/2006/main" id="11" name="Table18171237472712" displayName="Table18171237472712" ref="D4:G8" headerRowDxfId="1097" headerRowBorderDxfId="1096">
  <tableColumns count="4">
    <tableColumn id="1" name="Objeto" totalsRowLabel="Total" dataDxfId="1095"/>
    <tableColumn id="2" name="Adjudicatario" dataDxfId="1094"/>
    <tableColumn id="3" name="Plazo de ejecución" dataDxfId="1093"/>
    <tableColumn id="4" name="Centro Gestor" dataDxfId="1092"/>
  </tableColumns>
  <tableStyleInfo name="Planificador de ideas" showFirstColumn="0" showLastColumn="0" showRowStripes="1" showColumnStripes="0"/>
</table>
</file>

<file path=xl/tables/table31.xml><?xml version="1.0" encoding="utf-8"?>
<table xmlns="http://schemas.openxmlformats.org/spreadsheetml/2006/main" id="12" name="Table310191438483813" displayName="Table310191438483813" ref="H4:R8" totalsRowShown="0" headerRowDxfId="1091" dataDxfId="1089" headerRowBorderDxfId="1090">
  <tableColumns count="11">
    <tableColumn id="1" name="Denominación del Centro Gestor" dataDxfId="1088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087"/>
    <tableColumn id="5" name="Elemento PEP"/>
    <tableColumn id="2" name="Denominación elemento PEP" dataDxfId="1086"/>
    <tableColumn id="3" name="Descripción del gasto" dataDxfId="1085"/>
    <tableColumn id="4" name="Importe" dataDxfId="1084"/>
  </tableColumns>
  <tableStyleInfo name="Planificador de ideas" showFirstColumn="0" showLastColumn="0" showRowStripes="1" showColumnStripes="0"/>
</table>
</file>

<file path=xl/tables/table32.xml><?xml version="1.0" encoding="utf-8"?>
<table xmlns="http://schemas.openxmlformats.org/spreadsheetml/2006/main" id="13" name="Table31011201539494914" displayName="Table31011201539494914" ref="S4:U10" totalsRowShown="0" headerRowDxfId="1083" dataDxfId="1081" headerRowBorderDxfId="1082">
  <tableColumns count="3">
    <tableColumn id="1" name="¿Prorrogable? Sí/No" dataDxfId="1080"/>
    <tableColumn id="4" name="Plazo de inicio de ejecución de las prestaciones" dataDxfId="1079"/>
    <tableColumn id="2" name="¿Es necesario realizar abonos a cuenta por actuaciones_x000a_preparatorias a realizar por el contratista?" dataDxfId="1078"/>
  </tableColumns>
  <tableStyleInfo name="Planificador de ideas" showFirstColumn="0" showLastColumn="0" showRowStripes="1" showColumnStripes="0"/>
</table>
</file>

<file path=xl/tables/table33.xml><?xml version="1.0" encoding="utf-8"?>
<table xmlns="http://schemas.openxmlformats.org/spreadsheetml/2006/main" id="14" name="Table3101625273031405051015" displayName="Table3101625273031405051015" ref="V4:V6" totalsRowShown="0" headerRowDxfId="1077" dataDxfId="1075" headerRowBorderDxfId="1076">
  <tableColumns count="1">
    <tableColumn id="1" name="Otra información relevante" dataDxfId="1074"/>
  </tableColumns>
  <tableStyleInfo name="Planificador de ideas" showFirstColumn="0" showLastColumn="0" showRowStripes="1" showColumnStripes="0"/>
</table>
</file>

<file path=xl/tables/table34.xml><?xml version="1.0" encoding="utf-8"?>
<table xmlns="http://schemas.openxmlformats.org/spreadsheetml/2006/main" id="15" name="Table291813415161116" displayName="Table291813415161116" ref="B4:C9" totalsRowShown="0" headerRowDxfId="1073" headerRowBorderDxfId="1072">
  <tableColumns count="2">
    <tableColumn id="1" name="Número de expediente " dataDxfId="1071"/>
    <tableColumn id="4" name="En su caso, número de expediente del que deriva y que está suspendido o del que se ha desistido" dataDxfId="1070"/>
  </tableColumns>
  <tableStyleInfo name="Planificador de ideas" showFirstColumn="0" showLastColumn="0" showRowStripes="1" showColumnStripes="0"/>
</table>
</file>

<file path=xl/tables/table35.xml><?xml version="1.0" encoding="utf-8"?>
<table xmlns="http://schemas.openxmlformats.org/spreadsheetml/2006/main" id="16" name="Table1817123747271217" displayName="Table1817123747271217" ref="D4:G8" headerRowDxfId="1027" headerRowBorderDxfId="1026">
  <tableColumns count="4">
    <tableColumn id="1" name="Objeto" totalsRowLabel="Total" dataDxfId="1025"/>
    <tableColumn id="2" name="Adjudicatario" dataDxfId="1024"/>
    <tableColumn id="3" name="Plazo de ejecución" dataDxfId="1023"/>
    <tableColumn id="4" name="Centro Gestor" dataDxfId="1022"/>
  </tableColumns>
  <tableStyleInfo name="Planificador de ideas" showFirstColumn="0" showLastColumn="0" showRowStripes="1" showColumnStripes="0"/>
</table>
</file>

<file path=xl/tables/table36.xml><?xml version="1.0" encoding="utf-8"?>
<table xmlns="http://schemas.openxmlformats.org/spreadsheetml/2006/main" id="17" name="Table31019143848381318" displayName="Table31019143848381318" ref="H4:R8" totalsRowShown="0" headerRowDxfId="1021" dataDxfId="1019" headerRowBorderDxfId="1020">
  <tableColumns count="11">
    <tableColumn id="1" name="Denominación del Centro Gestor" dataDxfId="1018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017"/>
    <tableColumn id="5" name="Elemento PEP"/>
    <tableColumn id="2" name="Denominación elemento PEP" dataDxfId="1016"/>
    <tableColumn id="3" name="Descripción del gasto" dataDxfId="1015"/>
    <tableColumn id="4" name="Importe" dataDxfId="1014"/>
  </tableColumns>
  <tableStyleInfo name="Planificador de ideas" showFirstColumn="0" showLastColumn="0" showRowStripes="1" showColumnStripes="0"/>
</table>
</file>

<file path=xl/tables/table37.xml><?xml version="1.0" encoding="utf-8"?>
<table xmlns="http://schemas.openxmlformats.org/spreadsheetml/2006/main" id="18" name="Table3101120153949491419" displayName="Table3101120153949491419" ref="S4:U10" totalsRowShown="0" headerRowDxfId="1013" dataDxfId="1011" headerRowBorderDxfId="1012">
  <tableColumns count="3">
    <tableColumn id="1" name="¿Prorrogable? Sí/No" dataDxfId="1010"/>
    <tableColumn id="4" name="Plazo de inicio de ejecución de las prestaciones" dataDxfId="1009"/>
    <tableColumn id="2" name="¿Es necesario realizar abonos a cuenta por actuaciones_x000a_preparatorias a realizar por el contratista?" dataDxfId="1008"/>
  </tableColumns>
  <tableStyleInfo name="Planificador de ideas" showFirstColumn="0" showLastColumn="0" showRowStripes="1" showColumnStripes="0"/>
</table>
</file>

<file path=xl/tables/table38.xml><?xml version="1.0" encoding="utf-8"?>
<table xmlns="http://schemas.openxmlformats.org/spreadsheetml/2006/main" id="19" name="Table310162527303140505101520" displayName="Table310162527303140505101520" ref="V4:V6" totalsRowShown="0" headerRowDxfId="1007" dataDxfId="1005" headerRowBorderDxfId="1006">
  <tableColumns count="1">
    <tableColumn id="1" name="Otra información relevante" dataDxfId="1004"/>
  </tableColumns>
  <tableStyleInfo name="Planificador de ideas" showFirstColumn="0" showLastColumn="0" showRowStripes="1" showColumnStripes="0"/>
</table>
</file>

<file path=xl/tables/table39.xml><?xml version="1.0" encoding="utf-8"?>
<table xmlns="http://schemas.openxmlformats.org/spreadsheetml/2006/main" id="20" name="Table29181341516111621" displayName="Table29181341516111621" ref="B4:C9" totalsRowShown="0" headerRowDxfId="1003" headerRowBorderDxfId="1002">
  <tableColumns count="2">
    <tableColumn id="1" name="Número de expediente " dataDxfId="1001"/>
    <tableColumn id="4" name="En su caso, número de expediente del que deriva y que está suspendido o del que se ha desistido" dataDxfId="1000"/>
  </tableColumns>
  <tableStyleInfo name="Planificador de ideas" showFirstColumn="0" showLastColumn="0" showRowStripes="1" showColumnStripes="0"/>
</table>
</file>

<file path=xl/tables/table4.xml><?xml version="1.0" encoding="utf-8"?>
<table xmlns="http://schemas.openxmlformats.org/spreadsheetml/2006/main" id="49" name="Table31016252730314050" displayName="Table31016252730314050" ref="V4:V6" totalsRowShown="0" headerRowDxfId="1474" dataDxfId="1472" headerRowBorderDxfId="1473">
  <tableColumns count="1">
    <tableColumn id="1" name="Otra información relevante" dataDxfId="1471"/>
  </tableColumns>
  <tableStyleInfo name="Planificador de ideas" showFirstColumn="0" showLastColumn="0" showRowStripes="1" showColumnStripes="0"/>
</table>
</file>

<file path=xl/tables/table40.xml><?xml version="1.0" encoding="utf-8"?>
<table xmlns="http://schemas.openxmlformats.org/spreadsheetml/2006/main" id="21" name="Table181712374727121722" displayName="Table181712374727121722" ref="D4:G8" headerRowDxfId="963" headerRowBorderDxfId="962">
  <tableColumns count="4">
    <tableColumn id="1" name="Objeto" totalsRowLabel="Total" dataDxfId="961"/>
    <tableColumn id="2" name="Adjudicatario" dataDxfId="960"/>
    <tableColumn id="3" name="Plazo de ejecución" dataDxfId="959"/>
    <tableColumn id="4" name="Centro Gestor" dataDxfId="958"/>
  </tableColumns>
  <tableStyleInfo name="Planificador de ideas" showFirstColumn="0" showLastColumn="0" showRowStripes="1" showColumnStripes="0"/>
</table>
</file>

<file path=xl/tables/table41.xml><?xml version="1.0" encoding="utf-8"?>
<table xmlns="http://schemas.openxmlformats.org/spreadsheetml/2006/main" id="22" name="Table3101914384838131823" displayName="Table3101914384838131823" ref="H4:R8" totalsRowShown="0" headerRowDxfId="957" dataDxfId="955" headerRowBorderDxfId="956">
  <tableColumns count="11">
    <tableColumn id="1" name="Denominación del Centro Gestor" dataDxfId="954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953"/>
    <tableColumn id="5" name="Elemento PEP"/>
    <tableColumn id="2" name="Denominación elemento PEP" dataDxfId="952"/>
    <tableColumn id="3" name="Descripción del gasto" dataDxfId="951"/>
    <tableColumn id="4" name="Importe" dataDxfId="950"/>
  </tableColumns>
  <tableStyleInfo name="Planificador de ideas" showFirstColumn="0" showLastColumn="0" showRowStripes="1" showColumnStripes="0"/>
</table>
</file>

<file path=xl/tables/table42.xml><?xml version="1.0" encoding="utf-8"?>
<table xmlns="http://schemas.openxmlformats.org/spreadsheetml/2006/main" id="23" name="Table310112015394949141924" displayName="Table310112015394949141924" ref="S4:U10" totalsRowShown="0" headerRowDxfId="949" dataDxfId="947" headerRowBorderDxfId="948">
  <tableColumns count="3">
    <tableColumn id="1" name="¿Prorrogable? Sí/No" dataDxfId="946"/>
    <tableColumn id="4" name="Plazo de inicio de ejecución de las prestaciones" dataDxfId="945"/>
    <tableColumn id="2" name="¿Es necesario realizar abonos a cuenta por actuaciones_x000a_preparatorias a realizar por el contratista?" dataDxfId="944"/>
  </tableColumns>
  <tableStyleInfo name="Planificador de ideas" showFirstColumn="0" showLastColumn="0" showRowStripes="1" showColumnStripes="0"/>
</table>
</file>

<file path=xl/tables/table43.xml><?xml version="1.0" encoding="utf-8"?>
<table xmlns="http://schemas.openxmlformats.org/spreadsheetml/2006/main" id="24" name="Table31016252730314050510152025" displayName="Table31016252730314050510152025" ref="V4:W6" totalsRowShown="0" headerRowDxfId="943" dataDxfId="941" headerRowBorderDxfId="942">
  <tableColumns count="2">
    <tableColumn id="1" name="Otra información relevante" dataDxfId="940"/>
    <tableColumn id="2" name="¿Comunicado al Gobierno? En caso SI, fecha acuerdo" dataDxfId="939"/>
  </tableColumns>
  <tableStyleInfo name="Planificador de ideas" showFirstColumn="0" showLastColumn="0" showRowStripes="1" showColumnStripes="0"/>
</table>
</file>

<file path=xl/tables/table44.xml><?xml version="1.0" encoding="utf-8"?>
<table xmlns="http://schemas.openxmlformats.org/spreadsheetml/2006/main" id="25" name="Table2918134151611162126" displayName="Table2918134151611162126" ref="B4:C9" totalsRowShown="0" headerRowDxfId="938" headerRowBorderDxfId="937">
  <tableColumns count="2">
    <tableColumn id="1" name="Número de expediente " dataDxfId="936"/>
    <tableColumn id="4" name="En su caso, número de expediente del que deriva y que está suspendido o del que se ha desistido" dataDxfId="935"/>
  </tableColumns>
  <tableStyleInfo name="Planificador de ideas" showFirstColumn="0" showLastColumn="0" showRowStripes="1" showColumnStripes="0"/>
</table>
</file>

<file path=xl/tables/table45.xml><?xml version="1.0" encoding="utf-8"?>
<table xmlns="http://schemas.openxmlformats.org/spreadsheetml/2006/main" id="60" name="Table18171237472712172261" displayName="Table18171237472712172261" ref="D4:G251" headerRowDxfId="884" totalsRowDxfId="882" headerRowBorderDxfId="883">
  <tableColumns count="4">
    <tableColumn id="1" name="Objeto" totalsRowLabel="Total" dataDxfId="881"/>
    <tableColumn id="2" name="Adjudicatario" dataDxfId="880"/>
    <tableColumn id="3" name="Plazo de ejecución" dataDxfId="879"/>
    <tableColumn id="4" name="Centro Gestor" dataDxfId="878"/>
  </tableColumns>
  <tableStyleInfo name="Planificador de ideas" showFirstColumn="0" showLastColumn="0" showRowStripes="1" showColumnStripes="0"/>
</table>
</file>

<file path=xl/tables/table46.xml><?xml version="1.0" encoding="utf-8"?>
<table xmlns="http://schemas.openxmlformats.org/spreadsheetml/2006/main" id="61" name="Table310191438483813182362" displayName="Table310191438483813182362" ref="H4:M252" totalsRowCount="1" headerRowDxfId="877" dataDxfId="875" totalsRowDxfId="874" headerRowBorderDxfId="876" totalsRowBorderDxfId="873">
  <tableColumns count="6">
    <tableColumn id="1" name="Denominación del Centro Gestor" totalsRowLabel="Centro de Gestión Integrada de Proyectos Corporativos" totalsRowDxfId="872"/>
    <tableColumn id="9" name="Aplicación presupuestaria" totalsRowLabel="G/4121/603000/91002" totalsRowDxfId="871"/>
    <tableColumn id="5" name="Elemento PEP" totalsRowDxfId="870"/>
    <tableColumn id="2" name="Denominación elemento PEP" totalsRowDxfId="869"/>
    <tableColumn id="3" name="Descripción del gasto" totalsRowDxfId="868"/>
    <tableColumn id="4" name="Importe" totalsRowLabel="1.177.935,00 €" totalsRowDxfId="867"/>
  </tableColumns>
  <tableStyleInfo name="Planificador de ideas" showFirstColumn="0" showLastColumn="0" showRowStripes="1" showColumnStripes="0"/>
</table>
</file>

<file path=xl/tables/table47.xml><?xml version="1.0" encoding="utf-8"?>
<table xmlns="http://schemas.openxmlformats.org/spreadsheetml/2006/main" id="62" name="Table31011201539494914192463" displayName="Table31011201539494914192463" ref="N4:P251" totalsRowShown="0" headerRowDxfId="866" dataDxfId="864" headerRowBorderDxfId="865">
  <tableColumns count="3">
    <tableColumn id="1" name="¿Prorrogable? Sí/No" dataDxfId="863"/>
    <tableColumn id="4" name="Plazo de inicio de ejecución de las prestaciones" dataDxfId="862"/>
    <tableColumn id="2" name="¿Es necesario realizar abonos a cuenta por actuaciones_x000a_preparatorias a realizar por el contratista?" dataDxfId="861"/>
  </tableColumns>
  <tableStyleInfo name="Planificador de ideas" showFirstColumn="0" showLastColumn="0" showRowStripes="1" showColumnStripes="0"/>
</table>
</file>

<file path=xl/tables/table48.xml><?xml version="1.0" encoding="utf-8"?>
<table xmlns="http://schemas.openxmlformats.org/spreadsheetml/2006/main" id="63" name="Table3101625273031405051015202564" displayName="Table3101625273031405051015202564" ref="Q4:Q229" totalsRowShown="0" headerRowDxfId="860" dataDxfId="858" headerRowBorderDxfId="859">
  <tableColumns count="1">
    <tableColumn id="1" name="Otra información relevante" dataDxfId="857"/>
  </tableColumns>
  <tableStyleInfo name="Planificador de ideas" showFirstColumn="0" showLastColumn="0" showRowStripes="1" showColumnStripes="0"/>
</table>
</file>

<file path=xl/tables/table49.xml><?xml version="1.0" encoding="utf-8"?>
<table xmlns="http://schemas.openxmlformats.org/spreadsheetml/2006/main" id="64" name="Table291813415161116212665" displayName="Table291813415161116212665" ref="B4:C229" totalsRowShown="0" headerRowDxfId="856" dataDxfId="854" headerRowBorderDxfId="855">
  <tableColumns count="2">
    <tableColumn id="1" name="Número de expediente " dataDxfId="853"/>
    <tableColumn id="4" name="En su caso, número de expediente del que deriva y que está suspendido o del que se ha desistido" dataDxfId="852"/>
  </tableColumns>
  <tableStyleInfo name="Planificador de ideas" showFirstColumn="0" showLastColumn="0" showRowStripes="1" showColumnStripes="0"/>
</table>
</file>

<file path=xl/tables/table5.xml><?xml version="1.0" encoding="utf-8"?>
<table xmlns="http://schemas.openxmlformats.org/spreadsheetml/2006/main" id="50" name="Table2918134151" displayName="Table2918134151" ref="B4:C10" totalsRowShown="0" headerRowDxfId="1470" headerRowBorderDxfId="1469">
  <tableColumns count="2">
    <tableColumn id="1" name="Número de expediente " dataDxfId="1468"/>
    <tableColumn id="4" name="En su caso, número de expediente del que deriva y que está suspendido o del que se ha desistido" dataDxfId="1467"/>
  </tableColumns>
  <tableStyleInfo name="Planificador de ideas" showFirstColumn="0" showLastColumn="0" showRowStripes="1" showColumnStripes="0"/>
</table>
</file>

<file path=xl/tables/table50.xml><?xml version="1.0" encoding="utf-8"?>
<table xmlns="http://schemas.openxmlformats.org/spreadsheetml/2006/main" id="26" name="Table181712374727121727" displayName="Table181712374727121727" ref="D4:G30" headerRowDxfId="771" totalsRowDxfId="769" headerRowBorderDxfId="770">
  <tableColumns count="4">
    <tableColumn id="1" name="Objeto" totalsRowLabel="Total" dataDxfId="768"/>
    <tableColumn id="2" name="Adjudicatario" dataDxfId="767"/>
    <tableColumn id="3" name="Plazo de ejecución" dataDxfId="766"/>
    <tableColumn id="4" name="Centro Gestor" dataDxfId="765"/>
  </tableColumns>
  <tableStyleInfo name="Planificador de ideas" showFirstColumn="0" showLastColumn="0" showRowStripes="1" showColumnStripes="0"/>
</table>
</file>

<file path=xl/tables/table51.xml><?xml version="1.0" encoding="utf-8"?>
<table xmlns="http://schemas.openxmlformats.org/spreadsheetml/2006/main" id="27" name="Table3101914384838131828" displayName="Table3101914384838131828" ref="H4:R30" totalsRowShown="0" headerRowDxfId="764" dataDxfId="762" headerRowBorderDxfId="763">
  <tableColumns count="11">
    <tableColumn id="1" name="Denominación del Centro Gestor" dataDxfId="761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760"/>
    <tableColumn id="5" name="Elemento PEP"/>
    <tableColumn id="2" name="Denominación elemento PEP" dataDxfId="759"/>
    <tableColumn id="3" name="Descripción del gasto" dataDxfId="758"/>
    <tableColumn id="4" name="Importe" dataDxfId="757"/>
  </tableColumns>
  <tableStyleInfo name="Planificador de ideas" showFirstColumn="0" showLastColumn="0" showRowStripes="1" showColumnStripes="0"/>
</table>
</file>

<file path=xl/tables/table52.xml><?xml version="1.0" encoding="utf-8"?>
<table xmlns="http://schemas.openxmlformats.org/spreadsheetml/2006/main" id="28" name="Table310112015394949141929" displayName="Table310112015394949141929" ref="S4:U30" totalsRowShown="0" headerRowDxfId="756" dataDxfId="754" headerRowBorderDxfId="755">
  <tableColumns count="3">
    <tableColumn id="1" name="¿Prorrogable? Sí/No" dataDxfId="753"/>
    <tableColumn id="4" name="Plazo de inicio de ejecución de las prestaciones" dataDxfId="752"/>
    <tableColumn id="2" name="¿Es necesario realizar abonos a cuenta por actuaciones_x000a_preparatorias a realizar por el contratista?" dataDxfId="751"/>
  </tableColumns>
  <tableStyleInfo name="Planificador de ideas" showFirstColumn="0" showLastColumn="0" showRowStripes="1" showColumnStripes="0"/>
</table>
</file>

<file path=xl/tables/table53.xml><?xml version="1.0" encoding="utf-8"?>
<table xmlns="http://schemas.openxmlformats.org/spreadsheetml/2006/main" id="29" name="Table31016252730314050510152030" displayName="Table31016252730314050510152030" ref="V4:W6" totalsRowShown="0" headerRowDxfId="750" dataDxfId="748" headerRowBorderDxfId="749">
  <tableColumns count="2">
    <tableColumn id="1" name="Otra información relevante" dataDxfId="747"/>
    <tableColumn id="2" name="Comunicado al Gobierno? En caso SI, fecha acuerdo" dataDxfId="746"/>
  </tableColumns>
  <tableStyleInfo name="Planificador de ideas" showFirstColumn="0" showLastColumn="0" showRowStripes="1" showColumnStripes="0"/>
</table>
</file>

<file path=xl/tables/table54.xml><?xml version="1.0" encoding="utf-8"?>
<table xmlns="http://schemas.openxmlformats.org/spreadsheetml/2006/main" id="30" name="Table2918134151611162131" displayName="Table2918134151611162131" ref="B4:C30" totalsRowShown="0" headerRowDxfId="745" headerRowBorderDxfId="744">
  <tableColumns count="2">
    <tableColumn id="1" name="Número de expediente " dataDxfId="743"/>
    <tableColumn id="4" name="En su caso, número de expediente del que deriva y que está suspendido o del que se ha desistido" dataDxfId="742"/>
  </tableColumns>
  <tableStyleInfo name="Planificador de ideas" showFirstColumn="0" showLastColumn="0" showRowStripes="1" showColumnStripes="0"/>
</table>
</file>

<file path=xl/tables/table55.xml><?xml version="1.0" encoding="utf-8"?>
<table xmlns="http://schemas.openxmlformats.org/spreadsheetml/2006/main" id="31" name="Table18171237472712172732" displayName="Table18171237472712172732" ref="D4:G30" headerRowDxfId="675" totalsRowDxfId="673" headerRowBorderDxfId="674">
  <tableColumns count="4">
    <tableColumn id="1" name="Objeto" totalsRowLabel="Total" dataDxfId="672"/>
    <tableColumn id="2" name="Adjudicatario" dataDxfId="671"/>
    <tableColumn id="3" name="Plazo de ejecución" dataDxfId="670"/>
    <tableColumn id="4" name="Centro Gestor" dataDxfId="669"/>
  </tableColumns>
  <tableStyleInfo name="Planificador de ideas" showFirstColumn="0" showLastColumn="0" showRowStripes="1" showColumnStripes="0"/>
</table>
</file>

<file path=xl/tables/table56.xml><?xml version="1.0" encoding="utf-8"?>
<table xmlns="http://schemas.openxmlformats.org/spreadsheetml/2006/main" id="32" name="Table310191438483813182833" displayName="Table310191438483813182833" ref="H4:R30" totalsRowShown="0" headerRowDxfId="668" dataDxfId="666" headerRowBorderDxfId="667">
  <tableColumns count="11">
    <tableColumn id="1" name="Denominación del Centro Gestor" dataDxfId="665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664"/>
    <tableColumn id="5" name="Elemento PEP"/>
    <tableColumn id="2" name="Denominación elemento PEP" dataDxfId="663"/>
    <tableColumn id="3" name="Descripción del gasto" dataDxfId="662"/>
    <tableColumn id="4" name="Importe" dataDxfId="661"/>
  </tableColumns>
  <tableStyleInfo name="Planificador de ideas" showFirstColumn="0" showLastColumn="0" showRowStripes="1" showColumnStripes="0"/>
</table>
</file>

<file path=xl/tables/table57.xml><?xml version="1.0" encoding="utf-8"?>
<table xmlns="http://schemas.openxmlformats.org/spreadsheetml/2006/main" id="33" name="Table31011201539494914192934" displayName="Table31011201539494914192934" ref="S4:U30" totalsRowShown="0" headerRowDxfId="660" dataDxfId="658" headerRowBorderDxfId="659">
  <tableColumns count="3">
    <tableColumn id="1" name="¿Prorrogable? Sí/No" dataDxfId="657"/>
    <tableColumn id="4" name="Plazo de inicio de ejecución de las prestaciones" dataDxfId="656"/>
    <tableColumn id="2" name="¿Es necesario realizar abonos a cuenta por actuaciones_x000a_preparatorias a realizar por el contratista?" dataDxfId="655"/>
  </tableColumns>
  <tableStyleInfo name="Planificador de ideas" showFirstColumn="0" showLastColumn="0" showRowStripes="1" showColumnStripes="0"/>
</table>
</file>

<file path=xl/tables/table58.xml><?xml version="1.0" encoding="utf-8"?>
<table xmlns="http://schemas.openxmlformats.org/spreadsheetml/2006/main" id="34" name="Table3101625273031405051015203035" displayName="Table3101625273031405051015203035" ref="V4:V6" totalsRowShown="0" headerRowDxfId="654" dataDxfId="652" headerRowBorderDxfId="653">
  <tableColumns count="1">
    <tableColumn id="1" name="Otra información relevante" dataDxfId="651"/>
  </tableColumns>
  <tableStyleInfo name="Planificador de ideas" showFirstColumn="0" showLastColumn="0" showRowStripes="1" showColumnStripes="0"/>
</table>
</file>

<file path=xl/tables/table59.xml><?xml version="1.0" encoding="utf-8"?>
<table xmlns="http://schemas.openxmlformats.org/spreadsheetml/2006/main" id="35" name="Table291813415161116213136" displayName="Table291813415161116213136" ref="B4:C30" totalsRowShown="0" headerRowDxfId="650" headerRowBorderDxfId="649">
  <tableColumns count="2">
    <tableColumn id="1" name="Número de expediente " dataDxfId="648"/>
    <tableColumn id="4" name="En su caso, número de expediente del que deriva y que está suspendido o del que se ha desistido" dataDxfId="647"/>
  </tableColumns>
  <tableStyleInfo name="Planificador de ideas" showFirstColumn="0" showLastColumn="0" showRowStripes="1" showColumnStripes="0"/>
</table>
</file>

<file path=xl/tables/table6.xml><?xml version="1.0" encoding="utf-8"?>
<table xmlns="http://schemas.openxmlformats.org/spreadsheetml/2006/main" id="1" name="Table18171237472" displayName="Table18171237472" ref="D4:G8" headerRowDxfId="1428" headerRowBorderDxfId="1427">
  <tableColumns count="4">
    <tableColumn id="1" name="Objeto" totalsRowLabel="Total" dataDxfId="1426"/>
    <tableColumn id="2" name="Adjudicatario" dataDxfId="1425"/>
    <tableColumn id="3" name="Plazo de ejecución" dataDxfId="1424"/>
    <tableColumn id="4" name="Centro Gestor" dataDxfId="1423"/>
  </tableColumns>
  <tableStyleInfo name="Planificador de ideas" showFirstColumn="0" showLastColumn="0" showRowStripes="1" showColumnStripes="0"/>
</table>
</file>

<file path=xl/tables/table60.xml><?xml version="1.0" encoding="utf-8"?>
<table xmlns="http://schemas.openxmlformats.org/spreadsheetml/2006/main" id="36" name="Table1817123747271237" displayName="Table1817123747271237" ref="D4:G8" headerRowDxfId="564" headerRowBorderDxfId="563">
  <tableColumns count="4">
    <tableColumn id="1" name="Objeto" totalsRowLabel="Total" dataDxfId="562"/>
    <tableColumn id="2" name="Adjudicatario" dataDxfId="561"/>
    <tableColumn id="3" name="Plazo de ejecución" dataDxfId="560"/>
    <tableColumn id="4" name="Centro Gestor" dataDxfId="559"/>
  </tableColumns>
  <tableStyleInfo name="Planificador de ideas" showFirstColumn="0" showLastColumn="0" showRowStripes="1" showColumnStripes="0"/>
</table>
</file>

<file path=xl/tables/table61.xml><?xml version="1.0" encoding="utf-8"?>
<table xmlns="http://schemas.openxmlformats.org/spreadsheetml/2006/main" id="37" name="Table31019143848381338" displayName="Table31019143848381338" ref="H4:R8" totalsRowShown="0" headerRowDxfId="558" dataDxfId="556" headerRowBorderDxfId="557">
  <tableColumns count="11">
    <tableColumn id="1" name="Denominación del Centro Gestor" dataDxfId="555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554"/>
    <tableColumn id="5" name="Elemento PEP"/>
    <tableColumn id="2" name="Denominación elemento PEP" dataDxfId="553"/>
    <tableColumn id="3" name="Descripción del gasto" dataDxfId="552"/>
    <tableColumn id="4" name="Importe" dataDxfId="551"/>
  </tableColumns>
  <tableStyleInfo name="Planificador de ideas" showFirstColumn="0" showLastColumn="0" showRowStripes="1" showColumnStripes="0"/>
</table>
</file>

<file path=xl/tables/table62.xml><?xml version="1.0" encoding="utf-8"?>
<table xmlns="http://schemas.openxmlformats.org/spreadsheetml/2006/main" id="38" name="Table3101120153949491439" displayName="Table3101120153949491439" ref="S4:U9" totalsRowShown="0" headerRowDxfId="550" dataDxfId="548" headerRowBorderDxfId="549">
  <tableColumns count="3">
    <tableColumn id="1" name="¿Prorrogable? Sí/No" dataDxfId="547"/>
    <tableColumn id="4" name="Plazo de inicio de ejecución de las prestaciones" dataDxfId="546"/>
    <tableColumn id="2" name="¿Es necesario realizar abonos a cuenta por actuaciones_x000a_preparatorias a realizar por el contratista?" dataDxfId="545"/>
  </tableColumns>
  <tableStyleInfo name="Planificador de ideas" showFirstColumn="0" showLastColumn="0" showRowStripes="1" showColumnStripes="0"/>
</table>
</file>

<file path=xl/tables/table63.xml><?xml version="1.0" encoding="utf-8"?>
<table xmlns="http://schemas.openxmlformats.org/spreadsheetml/2006/main" id="39" name="Table310162527303140505101540" displayName="Table310162527303140505101540" ref="V4:W6" totalsRowShown="0" headerRowDxfId="544" dataDxfId="542" headerRowBorderDxfId="543">
  <tableColumns count="2">
    <tableColumn id="1" name="Otra información relevante" dataDxfId="541"/>
    <tableColumn id="2" name="Comunicado al Gobierno? En caso SI, fecha acuerdo" dataDxfId="540"/>
  </tableColumns>
  <tableStyleInfo name="Planificador de ideas" showFirstColumn="0" showLastColumn="0" showRowStripes="1" showColumnStripes="0"/>
</table>
</file>

<file path=xl/tables/table64.xml><?xml version="1.0" encoding="utf-8"?>
<table xmlns="http://schemas.openxmlformats.org/spreadsheetml/2006/main" id="40" name="Table29181341516111641" displayName="Table29181341516111641" ref="B4:C9" totalsRowShown="0" headerRowDxfId="539" headerRowBorderDxfId="538">
  <tableColumns count="2">
    <tableColumn id="1" name="Número de expediente " dataDxfId="537"/>
    <tableColumn id="4" name="En su caso, número de expediente del que deriva y que está suspendido o del que se ha desistido" dataDxfId="536"/>
  </tableColumns>
  <tableStyleInfo name="Planificador de ideas" showFirstColumn="0" showLastColumn="0" showRowStripes="1" showColumnStripes="0"/>
</table>
</file>

<file path=xl/tables/table65.xml><?xml version="1.0" encoding="utf-8"?>
<table xmlns="http://schemas.openxmlformats.org/spreadsheetml/2006/main" id="51" name="Table181712374727123752" displayName="Table181712374727123752" ref="D4:G8" headerRowDxfId="365" dataDxfId="363" headerRowBorderDxfId="364">
  <tableColumns count="4">
    <tableColumn id="1" name="Objeto" totalsRowLabel="Total" dataDxfId="362"/>
    <tableColumn id="2" name="Adjudicatario" dataDxfId="361"/>
    <tableColumn id="3" name="Plazo de ejecución" dataDxfId="360"/>
    <tableColumn id="4" name="Centro Gestor" dataDxfId="359"/>
  </tableColumns>
  <tableStyleInfo name="Planificador de ideas" showFirstColumn="0" showLastColumn="0" showRowStripes="1" showColumnStripes="0"/>
</table>
</file>

<file path=xl/tables/table66.xml><?xml version="1.0" encoding="utf-8"?>
<table xmlns="http://schemas.openxmlformats.org/spreadsheetml/2006/main" id="52" name="Table3101914384838133853" displayName="Table3101914384838133853" ref="H4:R8" totalsRowShown="0" headerRowDxfId="358" headerRowBorderDxfId="357">
  <tableColumns count="11">
    <tableColumn id="1" name="Denominación del Centro Gestor" dataDxfId="356"/>
    <tableColumn id="9" name="Programa presupuestario" dataDxfId="355"/>
    <tableColumn id="8" name="Capítulo" dataDxfId="354"/>
    <tableColumn id="7" name="Artículo" dataDxfId="353"/>
    <tableColumn id="6" name="Concepto" dataDxfId="352"/>
    <tableColumn id="11" name="Subconcepto" dataDxfId="351"/>
    <tableColumn id="10" name="Financiación" dataDxfId="350"/>
    <tableColumn id="5" name="Elemento PEP" dataDxfId="349"/>
    <tableColumn id="2" name="Denominación elemento PEP" dataDxfId="348"/>
    <tableColumn id="3" name="Descripción del gasto" dataDxfId="347"/>
    <tableColumn id="4" name="Importe" dataDxfId="346"/>
  </tableColumns>
  <tableStyleInfo name="Planificador de ideas" showFirstColumn="0" showLastColumn="0" showRowStripes="1" showColumnStripes="0"/>
</table>
</file>

<file path=xl/tables/table67.xml><?xml version="1.0" encoding="utf-8"?>
<table xmlns="http://schemas.openxmlformats.org/spreadsheetml/2006/main" id="53" name="Table310112015394949143954" displayName="Table310112015394949143954" ref="S4:U9" totalsRowShown="0" headerRowDxfId="345" headerRowBorderDxfId="344">
  <tableColumns count="3">
    <tableColumn id="1" name="¿Prorrogable? Sí/No" dataDxfId="343"/>
    <tableColumn id="4" name="Plazo de inicio de ejecución de las prestaciones" dataDxfId="342"/>
    <tableColumn id="2" name="¿Es necesario realizar abonos a cuenta por actuaciones_x000a_preparatorias a realizar por el contratista?" dataDxfId="341"/>
  </tableColumns>
  <tableStyleInfo name="Planificador de ideas" showFirstColumn="0" showLastColumn="0" showRowStripes="1" showColumnStripes="0"/>
</table>
</file>

<file path=xl/tables/table68.xml><?xml version="1.0" encoding="utf-8"?>
<table xmlns="http://schemas.openxmlformats.org/spreadsheetml/2006/main" id="54" name="Table31016252730314050510154055" displayName="Table31016252730314050510154055" ref="V4:V6" totalsRowShown="0" headerRowDxfId="340" dataDxfId="338" headerRowBorderDxfId="339">
  <tableColumns count="1">
    <tableColumn id="1" name="Otra información relevante" dataDxfId="337"/>
  </tableColumns>
  <tableStyleInfo name="Planificador de ideas" showFirstColumn="0" showLastColumn="0" showRowStripes="1" showColumnStripes="0"/>
</table>
</file>

<file path=xl/tables/table69.xml><?xml version="1.0" encoding="utf-8"?>
<table xmlns="http://schemas.openxmlformats.org/spreadsheetml/2006/main" id="55" name="Table2918134151611164156" displayName="Table2918134151611164156" ref="B4:C9" totalsRowShown="0" headerRowDxfId="336" headerRowBorderDxfId="335">
  <tableColumns count="2">
    <tableColumn id="1" name="Número de expediente " dataDxfId="334"/>
    <tableColumn id="4" name="En su caso, número de expediente del que deriva y que está suspendido o del que se ha desistido" dataDxfId="333"/>
  </tableColumns>
  <tableStyleInfo name="Planificador de ideas" showFirstColumn="0" showLastColumn="0" showRowStripes="1" showColumnStripes="0"/>
</table>
</file>

<file path=xl/tables/table7.xml><?xml version="1.0" encoding="utf-8"?>
<table xmlns="http://schemas.openxmlformats.org/spreadsheetml/2006/main" id="2" name="Table310191438483" displayName="Table310191438483" ref="H4:R8" totalsRowShown="0" headerRowDxfId="1422" dataDxfId="1420" headerRowBorderDxfId="1421">
  <tableColumns count="11">
    <tableColumn id="1" name="Denominación del Centro Gestor" dataDxfId="1419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418"/>
    <tableColumn id="5" name="Elemento PEP"/>
    <tableColumn id="2" name="Denominación elemento PEP" dataDxfId="1417"/>
    <tableColumn id="3" name="Descripción del gasto" dataDxfId="1416"/>
    <tableColumn id="4" name="Importe" dataDxfId="1415"/>
  </tableColumns>
  <tableStyleInfo name="Planificador de ideas" showFirstColumn="0" showLastColumn="0" showRowStripes="1" showColumnStripes="0"/>
</table>
</file>

<file path=xl/tables/table70.xml><?xml version="1.0" encoding="utf-8"?>
<table xmlns="http://schemas.openxmlformats.org/spreadsheetml/2006/main" id="43" name="Table18171237472712375244" displayName="Table18171237472712375244" ref="D4:G8" headerRowDxfId="250" dataDxfId="248" headerRowBorderDxfId="249">
  <tableColumns count="4">
    <tableColumn id="1" name="Objeto" totalsRowLabel="Total" dataDxfId="247"/>
    <tableColumn id="2" name="Adjudicatario" dataDxfId="246"/>
    <tableColumn id="3" name="Plazo de ejecución" dataDxfId="245"/>
    <tableColumn id="4" name="Centro Gestor" dataDxfId="244"/>
  </tableColumns>
  <tableStyleInfo name="Planificador de ideas" showFirstColumn="0" showLastColumn="0" showRowStripes="1" showColumnStripes="0"/>
</table>
</file>

<file path=xl/tables/table71.xml><?xml version="1.0" encoding="utf-8"?>
<table xmlns="http://schemas.openxmlformats.org/spreadsheetml/2006/main" id="56" name="Table310191438483813385357" displayName="Table310191438483813385357" ref="H4:R9" totalsRowCount="1" headerRowDxfId="243" totalsRowDxfId="241" headerRowBorderDxfId="242" totalsRowBorderDxfId="240">
  <tableColumns count="11">
    <tableColumn id="1" name="Denominación del Centro Gestor" totalsRowLabel="BSTA" dataDxfId="239" totalsRowDxfId="238"/>
    <tableColumn id="9" name="Programa presupuestario" totalsRowLabel="4124" dataDxfId="237" totalsRowDxfId="236"/>
    <tableColumn id="8" name="Capítulo" totalsRowLabel="2" dataDxfId="235" totalsRowDxfId="234"/>
    <tableColumn id="7" name="Artículo" totalsRowLabel="22" dataDxfId="233" totalsRowDxfId="232"/>
    <tableColumn id="6" name="Concepto" totalsRowLabel="221" dataDxfId="231" totalsRowDxfId="230"/>
    <tableColumn id="11" name="Subconcepto" totalsRowLabel="221012" dataDxfId="229" totalsRowDxfId="228"/>
    <tableColumn id="10" name="Financiación" totalsRowLabel="91019" dataDxfId="227" totalsRowDxfId="226"/>
    <tableColumn id="5" name="Elemento PEP" dataDxfId="225" totalsRowDxfId="224"/>
    <tableColumn id="2" name="Denominación elemento PEP" dataDxfId="223" totalsRowDxfId="222"/>
    <tableColumn id="3" name="Descripción del gasto" totalsRowLabel="Suminsitro del material necesario para la realización de test viscoelásticos (TEG) en concentrados de plaquetas criopreservadas." dataDxfId="221" totalsRowDxfId="220"/>
    <tableColumn id="4" name="Importe" totalsRowLabel="6.969,60" dataDxfId="219" totalsRowDxfId="218"/>
  </tableColumns>
  <tableStyleInfo name="Planificador de ideas" showFirstColumn="0" showLastColumn="0" showRowStripes="1" showColumnStripes="0"/>
</table>
</file>

<file path=xl/tables/table72.xml><?xml version="1.0" encoding="utf-8"?>
<table xmlns="http://schemas.openxmlformats.org/spreadsheetml/2006/main" id="57" name="Table31011201539494914395458" displayName="Table31011201539494914395458" ref="S4:U9" totalsRowShown="0" headerRowDxfId="217" headerRowBorderDxfId="216">
  <tableColumns count="3">
    <tableColumn id="1" name="¿Prorrogable? Sí/No" dataDxfId="215"/>
    <tableColumn id="4" name="Plazo de inicio de ejecución de las prestaciones" dataDxfId="214"/>
    <tableColumn id="2" name="¿Es necesario realizar abonos a cuenta por actuaciones_x000a_preparatorias a realizar por el contratista?" dataDxfId="213"/>
  </tableColumns>
  <tableStyleInfo name="Planificador de ideas" showFirstColumn="0" showLastColumn="0" showRowStripes="1" showColumnStripes="0"/>
</table>
</file>

<file path=xl/tables/table73.xml><?xml version="1.0" encoding="utf-8"?>
<table xmlns="http://schemas.openxmlformats.org/spreadsheetml/2006/main" id="58" name="Table3101625273031405051015405559" displayName="Table3101625273031405051015405559" ref="V4:V6" totalsRowShown="0" headerRowDxfId="212" dataDxfId="210" headerRowBorderDxfId="211">
  <tableColumns count="1">
    <tableColumn id="1" name="Otra información relevante" dataDxfId="209"/>
  </tableColumns>
  <tableStyleInfo name="Planificador de ideas" showFirstColumn="0" showLastColumn="0" showRowStripes="1" showColumnStripes="0"/>
</table>
</file>

<file path=xl/tables/table74.xml><?xml version="1.0" encoding="utf-8"?>
<table xmlns="http://schemas.openxmlformats.org/spreadsheetml/2006/main" id="59" name="Table291813415161116415660" displayName="Table291813415161116415660" ref="B4:C9" totalsRowShown="0" headerRowDxfId="208" headerRowBorderDxfId="207">
  <tableColumns count="2">
    <tableColumn id="1" name="Número de expediente " dataDxfId="206"/>
    <tableColumn id="4" name="En su caso, número de expediente del que deriva y que está suspendido o del que se ha desistido" dataDxfId="205"/>
  </tableColumns>
  <tableStyleInfo name="Planificador de ideas" showFirstColumn="0" showLastColumn="0" showRowStripes="1" showColumnStripes="0"/>
</table>
</file>

<file path=xl/tables/table75.xml><?xml version="1.0" encoding="utf-8"?>
<table xmlns="http://schemas.openxmlformats.org/spreadsheetml/2006/main" id="80" name="Table1817123747281" displayName="Table1817123747281" ref="D4:G29" headerRowDxfId="182" headerRowBorderDxfId="181">
  <tableColumns count="4">
    <tableColumn id="1" name="Objeto" totalsRowLabel="Total" dataDxfId="180"/>
    <tableColumn id="2" name="Adjudicatario" dataDxfId="179"/>
    <tableColumn id="3" name="Plazo de ejecución" dataDxfId="178"/>
    <tableColumn id="4" name="Centro Gestor" dataDxfId="177"/>
  </tableColumns>
  <tableStyleInfo name="Planificador de ideas" showFirstColumn="0" showLastColumn="0" showRowStripes="1" showColumnStripes="0"/>
</table>
</file>

<file path=xl/tables/table76.xml><?xml version="1.0" encoding="utf-8"?>
<table xmlns="http://schemas.openxmlformats.org/spreadsheetml/2006/main" id="81" name="Table31019143848382" displayName="Table31019143848382" ref="H4:R30" totalsRowCount="1" headerRowDxfId="176" dataDxfId="174" headerRowBorderDxfId="175" totalsRowBorderDxfId="173">
  <tableColumns count="11">
    <tableColumn id="1" name="Denominación del Centro Gestor" dataDxfId="172" totalsRowDxfId="171"/>
    <tableColumn id="9" name="Programa presupuestario" totalsRowDxfId="170"/>
    <tableColumn id="8" name="Capítulo" totalsRowDxfId="169"/>
    <tableColumn id="7" name="Artículo" totalsRowDxfId="168"/>
    <tableColumn id="6" name="Concepto"/>
    <tableColumn id="11" name="Subconcepto"/>
    <tableColumn id="10" name="Financiación" dataDxfId="167" totalsRowDxfId="166"/>
    <tableColumn id="5" name="Elemento PEP"/>
    <tableColumn id="2" name="Denominación elemento PEP" dataDxfId="165" totalsRowDxfId="164"/>
    <tableColumn id="3" name="Descripción del gasto" totalsRowLabel="Total =" dataDxfId="163" totalsRowDxfId="162"/>
    <tableColumn id="4" name="Importe" totalsRowFunction="custom" dataDxfId="161" totalsRowDxfId="160">
      <totalsRowFormula>SUM(Table31019143848382[Importe])</totalsRowFormula>
    </tableColumn>
  </tableColumns>
  <tableStyleInfo name="Planificador de ideas" showFirstColumn="0" showLastColumn="0" showRowStripes="1" showColumnStripes="0"/>
</table>
</file>

<file path=xl/tables/table77.xml><?xml version="1.0" encoding="utf-8"?>
<table xmlns="http://schemas.openxmlformats.org/spreadsheetml/2006/main" id="82" name="Table3101120153949483" displayName="Table3101120153949483" ref="S4:U29" totalsRowShown="0" headerRowDxfId="159" dataDxfId="157" headerRowBorderDxfId="158">
  <tableColumns count="3">
    <tableColumn id="1" name="¿Prorrogable? Sí/No" dataDxfId="156"/>
    <tableColumn id="4" name="Plazo de inicio de ejecución de las prestaciones" dataDxfId="155"/>
    <tableColumn id="2" name="¿Es necesario realizar abonos a cuenta por actuaciones_x000a_preparatorias a realizar por el contratista?" dataDxfId="154"/>
  </tableColumns>
  <tableStyleInfo name="Planificador de ideas" showFirstColumn="0" showLastColumn="0" showRowStripes="1" showColumnStripes="0"/>
</table>
</file>

<file path=xl/tables/table78.xml><?xml version="1.0" encoding="utf-8"?>
<table xmlns="http://schemas.openxmlformats.org/spreadsheetml/2006/main" id="83" name="Table31016252730314050584" displayName="Table31016252730314050584" ref="V4:W29" totalsRowShown="0" headerRowDxfId="153" dataDxfId="151" headerRowBorderDxfId="152">
  <tableColumns count="2">
    <tableColumn id="1" name="Otra información relevante" dataDxfId="150"/>
    <tableColumn id="2" name="Comunicado al Gobierno? En caso SI, fecha acuerdo" dataDxfId="149"/>
  </tableColumns>
  <tableStyleInfo name="Planificador de ideas" showFirstColumn="0" showLastColumn="0" showRowStripes="1" showColumnStripes="0"/>
</table>
</file>

<file path=xl/tables/table79.xml><?xml version="1.0" encoding="utf-8"?>
<table xmlns="http://schemas.openxmlformats.org/spreadsheetml/2006/main" id="84" name="Table2918134151685" displayName="Table2918134151685" ref="B4:C30" totalsRowShown="0" headerRowDxfId="148" headerRowBorderDxfId="147">
  <tableColumns count="2">
    <tableColumn id="1" name="Número de expediente " dataDxfId="146"/>
    <tableColumn id="4" name="En su caso, número de expediente del que deriva y que está suspendido o del que se ha desistido" dataDxfId="145"/>
  </tableColumns>
  <tableStyleInfo name="Planificador de ideas" showFirstColumn="0" showLastColumn="0" showRowStripes="1" showColumnStripes="0"/>
</table>
</file>

<file path=xl/tables/table8.xml><?xml version="1.0" encoding="utf-8"?>
<table xmlns="http://schemas.openxmlformats.org/spreadsheetml/2006/main" id="3" name="Table31011201539494" displayName="Table31011201539494" ref="S4:U9" totalsRowShown="0" headerRowDxfId="1414" dataDxfId="1412" headerRowBorderDxfId="1413">
  <tableColumns count="3">
    <tableColumn id="1" name="¿Prorrogable? Sí/No" dataDxfId="1411"/>
    <tableColumn id="4" name="Plazo de inicio de ejecución de las prestaciones" dataDxfId="1410"/>
    <tableColumn id="2" name="¿Es necesario realizar abonos a cuenta por actuaciones_x000a_preparatorias a realizar por el contratista?" dataDxfId="1409"/>
  </tableColumns>
  <tableStyleInfo name="Planificador de ideas" showFirstColumn="0" showLastColumn="0" showRowStripes="1" showColumnStripes="0"/>
</table>
</file>

<file path=xl/tables/table80.xml><?xml version="1.0" encoding="utf-8"?>
<table xmlns="http://schemas.openxmlformats.org/spreadsheetml/2006/main" id="90" name="Table1817123747291" displayName="Table1817123747291" ref="D4:G18" headerRowDxfId="106" headerRowBorderDxfId="105">
  <tableColumns count="4">
    <tableColumn id="1" name="Objeto" totalsRowLabel="Total" dataDxfId="104"/>
    <tableColumn id="2" name="Adjudicatario" dataDxfId="103"/>
    <tableColumn id="3" name="Plazo de ejecución" dataDxfId="102"/>
    <tableColumn id="4" name="Centro Gestor" dataDxfId="101"/>
  </tableColumns>
  <tableStyleInfo name="Planificador de ideas" showFirstColumn="0" showLastColumn="0" showRowStripes="1" showColumnStripes="0"/>
</table>
</file>

<file path=xl/tables/table81.xml><?xml version="1.0" encoding="utf-8"?>
<table xmlns="http://schemas.openxmlformats.org/spreadsheetml/2006/main" id="91" name="Table31019143848392" displayName="Table31019143848392" ref="H4:R17" totalsRowCount="1" headerRowDxfId="100" dataDxfId="98" headerRowBorderDxfId="99">
  <tableColumns count="11">
    <tableColumn id="1" name="Denominación del Centro Gestor" dataDxfId="97" totalsRowDxfId="96"/>
    <tableColumn id="9" name="Programa presupuestario" totalsRowDxfId="95"/>
    <tableColumn id="8" name="Capítulo" totalsRowDxfId="94"/>
    <tableColumn id="7" name="Artículo" totalsRowDxfId="93"/>
    <tableColumn id="6" name="Concepto" totalsRowDxfId="92"/>
    <tableColumn id="11" name="Subconcepto" totalsRowDxfId="91"/>
    <tableColumn id="10" name="Financiación" dataDxfId="90" totalsRowDxfId="89"/>
    <tableColumn id="5" name="Elemento PEP" totalsRowDxfId="88"/>
    <tableColumn id="2" name="Denominación elemento PEP" dataDxfId="87" totalsRowDxfId="86"/>
    <tableColumn id="3" name="Descripción del gasto" totalsRowLabel="Total=" dataDxfId="85" totalsRowDxfId="84"/>
    <tableColumn id="4" name="Importe" totalsRowFunction="custom" dataDxfId="83" totalsRowDxfId="82">
      <totalsRowFormula>SUM(Table31019143848392[Importe])</totalsRowFormula>
    </tableColumn>
  </tableColumns>
  <tableStyleInfo name="Planificador de ideas" showFirstColumn="0" showLastColumn="0" showRowStripes="1" showColumnStripes="0"/>
</table>
</file>

<file path=xl/tables/table82.xml><?xml version="1.0" encoding="utf-8"?>
<table xmlns="http://schemas.openxmlformats.org/spreadsheetml/2006/main" id="92" name="Table3101120153949493" displayName="Table3101120153949493" ref="S4:U18" totalsRowShown="0" headerRowDxfId="81" dataDxfId="79" headerRowBorderDxfId="80">
  <tableColumns count="3">
    <tableColumn id="1" name="¿Prorrogable? Sí/No" dataDxfId="78"/>
    <tableColumn id="4" name="Plazo de inicio de ejecución de las prestaciones" dataDxfId="77"/>
    <tableColumn id="2" name="¿Es necesario realizar abonos a cuenta por actuaciones_x000a_preparatorias a realizar por el contratista?" dataDxfId="76"/>
  </tableColumns>
  <tableStyleInfo name="Planificador de ideas" showFirstColumn="0" showLastColumn="0" showRowStripes="1" showColumnStripes="0"/>
</table>
</file>

<file path=xl/tables/table83.xml><?xml version="1.0" encoding="utf-8"?>
<table xmlns="http://schemas.openxmlformats.org/spreadsheetml/2006/main" id="93" name="Table31016252730314050594" displayName="Table31016252730314050594" ref="V4:W16" totalsRowShown="0" headerRowDxfId="75" dataDxfId="73" headerRowBorderDxfId="74">
  <tableColumns count="2">
    <tableColumn id="1" name="Otra información relevante" dataDxfId="72"/>
    <tableColumn id="2" name="Comunicado al Gobierno? En caso SI, fecha acuerdo" dataDxfId="71"/>
  </tableColumns>
  <tableStyleInfo name="Planificador de ideas" showFirstColumn="0" showLastColumn="0" showRowStripes="1" showColumnStripes="0"/>
</table>
</file>

<file path=xl/tables/table84.xml><?xml version="1.0" encoding="utf-8"?>
<table xmlns="http://schemas.openxmlformats.org/spreadsheetml/2006/main" id="94" name="Table2918134151695" displayName="Table2918134151695" ref="B4:C19" totalsRowShown="0" headerRowDxfId="70" headerRowBorderDxfId="69">
  <tableColumns count="2">
    <tableColumn id="1" name="Número de expediente " dataDxfId="68"/>
    <tableColumn id="4" name="En su caso, número de expediente del que deriva y que está suspendido o del que se ha desistido" dataDxfId="67"/>
  </tableColumns>
  <tableStyleInfo name="Planificador de ideas" showFirstColumn="0" showLastColumn="0" showRowStripes="1" showColumnStripes="0"/>
</table>
</file>

<file path=xl/tables/table85.xml><?xml version="1.0" encoding="utf-8"?>
<table xmlns="http://schemas.openxmlformats.org/spreadsheetml/2006/main" id="100" name="Table18171237472101" displayName="Table18171237472101" ref="D4:G15" headerRowDxfId="28" headerRowBorderDxfId="27">
  <tableColumns count="4">
    <tableColumn id="1" name="Objeto" totalsRowLabel="Total" dataDxfId="26"/>
    <tableColumn id="2" name="Adjudicatario" dataDxfId="25"/>
    <tableColumn id="3" name="Plazo de ejecución" dataDxfId="24"/>
    <tableColumn id="4" name="Centro Gestor" dataDxfId="23"/>
  </tableColumns>
  <tableStyleInfo name="Planificador de ideas" showFirstColumn="0" showLastColumn="0" showRowStripes="1" showColumnStripes="0"/>
</table>
</file>

<file path=xl/tables/table86.xml><?xml version="1.0" encoding="utf-8"?>
<table xmlns="http://schemas.openxmlformats.org/spreadsheetml/2006/main" id="101" name="Table310191438483102" displayName="Table310191438483102" ref="H4:R15" totalsRowShown="0" headerRowDxfId="22" dataDxfId="20" headerRowBorderDxfId="21">
  <tableColumns count="11">
    <tableColumn id="1" name="Denominación del Centro Gestor" dataDxfId="19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18"/>
    <tableColumn id="5" name="Elemento PEP"/>
    <tableColumn id="2" name="Denominación elemento PEP" dataDxfId="17"/>
    <tableColumn id="3" name="Descripción del gasto" dataDxfId="16"/>
    <tableColumn id="4" name="Importe" dataDxfId="15"/>
  </tableColumns>
  <tableStyleInfo name="Planificador de ideas" showFirstColumn="0" showLastColumn="0" showRowStripes="1" showColumnStripes="0"/>
</table>
</file>

<file path=xl/tables/table87.xml><?xml version="1.0" encoding="utf-8"?>
<table xmlns="http://schemas.openxmlformats.org/spreadsheetml/2006/main" id="102" name="Table31011201539494103" displayName="Table31011201539494103" ref="S4:U15" totalsRowShown="0" headerRowDxfId="14" dataDxfId="12" headerRowBorderDxfId="13">
  <tableColumns count="3">
    <tableColumn id="1" name="¿Prorrogable? Sí/No" dataDxfId="11"/>
    <tableColumn id="4" name="Plazo de inicio de ejecución de las prestaciones" dataDxfId="10"/>
    <tableColumn id="2" name="¿Es necesario realizar abonos a cuenta por actuaciones_x000a_preparatorias a realizar por el contratista?" dataDxfId="9"/>
  </tableColumns>
  <tableStyleInfo name="Planificador de ideas" showFirstColumn="0" showLastColumn="0" showRowStripes="1" showColumnStripes="0"/>
</table>
</file>

<file path=xl/tables/table88.xml><?xml version="1.0" encoding="utf-8"?>
<table xmlns="http://schemas.openxmlformats.org/spreadsheetml/2006/main" id="103" name="Table310162527303140505104" displayName="Table310162527303140505104" ref="V4:W15" totalsRowShown="0" headerRowDxfId="8" dataDxfId="6" headerRowBorderDxfId="7">
  <tableColumns count="2">
    <tableColumn id="1" name="Otra información relevante" dataDxfId="5"/>
    <tableColumn id="2" name="Comunicado al Gobierno? En caso SI, fecha acuerdo" dataDxfId="4"/>
  </tableColumns>
  <tableStyleInfo name="Planificador de ideas" showFirstColumn="0" showLastColumn="0" showRowStripes="1" showColumnStripes="0"/>
</table>
</file>

<file path=xl/tables/table89.xml><?xml version="1.0" encoding="utf-8"?>
<table xmlns="http://schemas.openxmlformats.org/spreadsheetml/2006/main" id="104" name="Table29181341516105" displayName="Table29181341516105" ref="B4:C16" totalsRowShown="0" headerRowDxfId="3" headerRowBorderDxfId="2">
  <tableColumns count="2">
    <tableColumn id="1" name="Número de expediente " dataDxfId="1"/>
    <tableColumn id="4" name="En su caso, número de expediente del que deriva y que está suspendido o del que se ha desistido" dataDxfId="0"/>
  </tableColumns>
  <tableStyleInfo name="Planificador de ideas" showFirstColumn="0" showLastColumn="0" showRowStripes="1" showColumnStripes="0"/>
</table>
</file>

<file path=xl/tables/table9.xml><?xml version="1.0" encoding="utf-8"?>
<table xmlns="http://schemas.openxmlformats.org/spreadsheetml/2006/main" id="4" name="Table310162527303140505" displayName="Table310162527303140505" ref="V4:V6" totalsRowShown="0" headerRowDxfId="1408" dataDxfId="1406" headerRowBorderDxfId="1407">
  <tableColumns count="1">
    <tableColumn id="1" name="Otra información relevante" dataDxfId="1405"/>
  </tableColumns>
  <tableStyleInfo name="Planificador de idea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dea Planner Step by Step Plan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F26522"/>
      </a:accent1>
      <a:accent2>
        <a:srgbClr val="5D2785"/>
      </a:accent2>
      <a:accent3>
        <a:srgbClr val="5F802A"/>
      </a:accent3>
      <a:accent4>
        <a:srgbClr val="00A0D5"/>
      </a:accent4>
      <a:accent5>
        <a:srgbClr val="F01414"/>
      </a:accent5>
      <a:accent6>
        <a:srgbClr val="445972"/>
      </a:accent6>
      <a:hlink>
        <a:srgbClr val="00A0D5"/>
      </a:hlink>
      <a:folHlink>
        <a:srgbClr val="445972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4" Type="http://schemas.openxmlformats.org/officeDocument/2006/relationships/table" Target="../tables/table4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4" Type="http://schemas.openxmlformats.org/officeDocument/2006/relationships/table" Target="../tables/table4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54.xml"/><Relationship Id="rId5" Type="http://schemas.openxmlformats.org/officeDocument/2006/relationships/table" Target="../tables/table53.xml"/><Relationship Id="rId4" Type="http://schemas.openxmlformats.org/officeDocument/2006/relationships/table" Target="../tables/table5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1.xml"/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64.xml"/><Relationship Id="rId5" Type="http://schemas.openxmlformats.org/officeDocument/2006/relationships/table" Target="../tables/table63.xml"/><Relationship Id="rId4" Type="http://schemas.openxmlformats.org/officeDocument/2006/relationships/table" Target="../tables/table6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6.xml"/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14.bin"/><Relationship Id="rId6" Type="http://schemas.openxmlformats.org/officeDocument/2006/relationships/table" Target="../tables/table69.xml"/><Relationship Id="rId5" Type="http://schemas.openxmlformats.org/officeDocument/2006/relationships/table" Target="../tables/table68.xml"/><Relationship Id="rId4" Type="http://schemas.openxmlformats.org/officeDocument/2006/relationships/table" Target="../tables/table6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1.xml"/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15.bin"/><Relationship Id="rId6" Type="http://schemas.openxmlformats.org/officeDocument/2006/relationships/table" Target="../tables/table74.xml"/><Relationship Id="rId5" Type="http://schemas.openxmlformats.org/officeDocument/2006/relationships/table" Target="../tables/table73.xml"/><Relationship Id="rId4" Type="http://schemas.openxmlformats.org/officeDocument/2006/relationships/table" Target="../tables/table7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6.xml"/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79.xml"/><Relationship Id="rId5" Type="http://schemas.openxmlformats.org/officeDocument/2006/relationships/table" Target="../tables/table78.xml"/><Relationship Id="rId4" Type="http://schemas.openxmlformats.org/officeDocument/2006/relationships/table" Target="../tables/table7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2.xml"/><Relationship Id="rId2" Type="http://schemas.openxmlformats.org/officeDocument/2006/relationships/table" Target="../tables/table81.xml"/><Relationship Id="rId1" Type="http://schemas.openxmlformats.org/officeDocument/2006/relationships/table" Target="../tables/table80.xml"/><Relationship Id="rId5" Type="http://schemas.openxmlformats.org/officeDocument/2006/relationships/table" Target="../tables/table84.xml"/><Relationship Id="rId4" Type="http://schemas.openxmlformats.org/officeDocument/2006/relationships/table" Target="../tables/table8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7.xml"/><Relationship Id="rId2" Type="http://schemas.openxmlformats.org/officeDocument/2006/relationships/table" Target="../tables/table86.xml"/><Relationship Id="rId1" Type="http://schemas.openxmlformats.org/officeDocument/2006/relationships/table" Target="../tables/table85.xml"/><Relationship Id="rId5" Type="http://schemas.openxmlformats.org/officeDocument/2006/relationships/table" Target="../tables/table89.xml"/><Relationship Id="rId4" Type="http://schemas.openxmlformats.org/officeDocument/2006/relationships/table" Target="../tables/table8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4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J11" sqref="J11"/>
    </sheetView>
  </sheetViews>
  <sheetFormatPr baseColWidth="10" defaultRowHeight="15" x14ac:dyDescent="0.25"/>
  <cols>
    <col min="1" max="1" width="74.28515625" style="18" customWidth="1"/>
    <col min="2" max="2" width="15.42578125" style="18" customWidth="1"/>
    <col min="3" max="3" width="18.42578125" style="18" customWidth="1"/>
    <col min="4" max="4" width="16.28515625" style="18" customWidth="1"/>
    <col min="5" max="16384" width="11.42578125" style="18"/>
  </cols>
  <sheetData>
    <row r="1" spans="1:22" s="438" customFormat="1" ht="24.75" customHeight="1" thickBot="1" x14ac:dyDescent="0.3">
      <c r="A1" s="672" t="s">
        <v>1207</v>
      </c>
      <c r="B1" s="673"/>
      <c r="C1" s="673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633"/>
    </row>
    <row r="2" spans="1:22" ht="19.5" customHeight="1" thickBot="1" x14ac:dyDescent="0.3">
      <c r="A2" s="646" t="s">
        <v>1208</v>
      </c>
      <c r="B2" s="647" t="s">
        <v>1209</v>
      </c>
      <c r="C2" s="648" t="s">
        <v>1210</v>
      </c>
    </row>
    <row r="3" spans="1:22" ht="14.25" customHeight="1" x14ac:dyDescent="0.25">
      <c r="A3" s="634" t="s">
        <v>1211</v>
      </c>
      <c r="B3" s="635">
        <f>'10-PRESIDENCIA y R.I.'!A13</f>
        <v>8</v>
      </c>
      <c r="C3" s="636">
        <f>'10-PRESIDENCIA y R.I.'!R13</f>
        <v>575016.88</v>
      </c>
      <c r="D3" s="674">
        <f>SUM(C3:C10)</f>
        <v>15509638.780000003</v>
      </c>
    </row>
    <row r="4" spans="1:22" x14ac:dyDescent="0.25">
      <c r="A4" s="637" t="s">
        <v>1212</v>
      </c>
      <c r="B4" s="385">
        <f>'11-CIUDADANÍA Y DCH.SOC.'!A7</f>
        <v>2</v>
      </c>
      <c r="C4" s="638">
        <f>'11-CIUDADANÍA Y DCH.SOC.'!R7</f>
        <v>13986</v>
      </c>
      <c r="D4" s="675"/>
    </row>
    <row r="5" spans="1:22" x14ac:dyDescent="0.25">
      <c r="A5" s="637" t="s">
        <v>1213</v>
      </c>
      <c r="B5" s="385">
        <f>'12-HACIENDA Y ADM.PBCA.'!A37</f>
        <v>32</v>
      </c>
      <c r="C5" s="638">
        <f>'12-HACIENDA Y ADM.PBCA.'!R37</f>
        <v>9545127.0700000022</v>
      </c>
      <c r="D5" s="675"/>
    </row>
    <row r="6" spans="1:22" x14ac:dyDescent="0.25">
      <c r="A6" s="637" t="s">
        <v>1104</v>
      </c>
      <c r="B6" s="385">
        <f>'13-VERTEBRACIÓN'!A14</f>
        <v>9</v>
      </c>
      <c r="C6" s="638">
        <f>'13-VERTEBRACIÓN'!M14</f>
        <v>3160650.86</v>
      </c>
      <c r="D6" s="675"/>
    </row>
    <row r="7" spans="1:22" x14ac:dyDescent="0.25">
      <c r="A7" s="637" t="s">
        <v>1214</v>
      </c>
      <c r="B7" s="385">
        <f>'14-AGRICUL.GAN.y M.A.'!A8</f>
        <v>3</v>
      </c>
      <c r="C7" s="638">
        <f>'14-AGRICUL.GAN.y M.A.'!R8</f>
        <v>328185.21999999997</v>
      </c>
      <c r="D7" s="675"/>
    </row>
    <row r="8" spans="1:22" x14ac:dyDescent="0.25">
      <c r="A8" s="637" t="s">
        <v>1215</v>
      </c>
      <c r="B8" s="385">
        <f>'16-SANIDAD'!A9</f>
        <v>4</v>
      </c>
      <c r="C8" s="638">
        <f>'16-SANIDAD'!R9</f>
        <v>1728805.06</v>
      </c>
      <c r="D8" s="675"/>
    </row>
    <row r="9" spans="1:22" x14ac:dyDescent="0.25">
      <c r="A9" s="637" t="s">
        <v>512</v>
      </c>
      <c r="B9" s="385">
        <f>'17-CIENCIA,UNIV.y SOC.CONOC.'!A6</f>
        <v>1</v>
      </c>
      <c r="C9" s="638">
        <f>'17-CIENCIA,UNIV.y SOC.CONOC.'!R6</f>
        <v>84101.92</v>
      </c>
      <c r="D9" s="675"/>
    </row>
    <row r="10" spans="1:22" ht="15.75" thickBot="1" x14ac:dyDescent="0.3">
      <c r="A10" s="639" t="s">
        <v>514</v>
      </c>
      <c r="B10" s="640">
        <f>'18-EDUCACIÓN,CULT y DEP.'!A9</f>
        <v>2</v>
      </c>
      <c r="C10" s="641">
        <f>'18-EDUCACIÓN,CULT y DEP.'!R7</f>
        <v>73765.77</v>
      </c>
      <c r="D10" s="676"/>
    </row>
    <row r="11" spans="1:22" x14ac:dyDescent="0.25">
      <c r="A11" s="634" t="s">
        <v>555</v>
      </c>
      <c r="B11" s="635">
        <f>'51-INAEM'!A7</f>
        <v>1</v>
      </c>
      <c r="C11" s="636">
        <f>'51-INAEM'!R7</f>
        <v>4865.59</v>
      </c>
      <c r="D11" s="674">
        <f>SUM(C11:C14)</f>
        <v>30529104.74168</v>
      </c>
    </row>
    <row r="12" spans="1:22" x14ac:dyDescent="0.25">
      <c r="A12" s="637" t="s">
        <v>1216</v>
      </c>
      <c r="B12" s="385">
        <f>'52-SALUD'!A259</f>
        <v>254</v>
      </c>
      <c r="C12" s="638">
        <f>'52-SALUD'!M259</f>
        <v>26727109.72168</v>
      </c>
      <c r="D12" s="675"/>
    </row>
    <row r="13" spans="1:22" x14ac:dyDescent="0.25">
      <c r="A13" s="637" t="s">
        <v>1217</v>
      </c>
      <c r="B13" s="385">
        <f>'53-IASS'!A55</f>
        <v>50</v>
      </c>
      <c r="C13" s="638">
        <f>'53-IASS'!R55</f>
        <v>3573359.17</v>
      </c>
      <c r="D13" s="675"/>
    </row>
    <row r="14" spans="1:22" ht="15.75" thickBot="1" x14ac:dyDescent="0.3">
      <c r="A14" s="639" t="s">
        <v>1218</v>
      </c>
      <c r="B14" s="640">
        <f>'54-IAM'!A13</f>
        <v>8</v>
      </c>
      <c r="C14" s="641">
        <f>'54-IAM'!R13</f>
        <v>223770.25999999998</v>
      </c>
      <c r="D14" s="676"/>
    </row>
    <row r="15" spans="1:22" x14ac:dyDescent="0.25">
      <c r="A15" s="634" t="s">
        <v>1219</v>
      </c>
      <c r="B15" s="635">
        <f>'71-AST'!A13</f>
        <v>8</v>
      </c>
      <c r="C15" s="636">
        <f>'71-AST'!R13</f>
        <v>377667.19999999995</v>
      </c>
      <c r="D15" s="674">
        <f>SUM(C15:C20)</f>
        <v>923593.37000000011</v>
      </c>
    </row>
    <row r="16" spans="1:22" x14ac:dyDescent="0.25">
      <c r="A16" s="637" t="s">
        <v>1220</v>
      </c>
      <c r="B16" s="385">
        <f>'73-IACS'!A14</f>
        <v>9</v>
      </c>
      <c r="C16" s="638">
        <f>'73-IACS'!R14</f>
        <v>42986</v>
      </c>
      <c r="D16" s="675"/>
    </row>
    <row r="17" spans="1:4" x14ac:dyDescent="0.25">
      <c r="A17" s="637" t="s">
        <v>1221</v>
      </c>
      <c r="B17" s="385">
        <f>'76-BSTA'!A11</f>
        <v>6</v>
      </c>
      <c r="C17" s="638">
        <f>'76-BSTA'!R11</f>
        <v>324121.55</v>
      </c>
      <c r="D17" s="675"/>
    </row>
    <row r="18" spans="1:4" x14ac:dyDescent="0.25">
      <c r="A18" s="637" t="s">
        <v>574</v>
      </c>
      <c r="B18" s="385">
        <f>CARTV!A30</f>
        <v>25</v>
      </c>
      <c r="C18" s="638">
        <f>Table31019143848382[[#Totals],[Importe]]</f>
        <v>66491.649999999994</v>
      </c>
      <c r="D18" s="675"/>
    </row>
    <row r="19" spans="1:4" x14ac:dyDescent="0.25">
      <c r="A19" s="637" t="s">
        <v>1222</v>
      </c>
      <c r="B19" s="385">
        <f>TVA!A17</f>
        <v>12</v>
      </c>
      <c r="C19" s="638">
        <f>Table31019143848392[[#Totals],[Importe]]</f>
        <v>62358.55</v>
      </c>
      <c r="D19" s="675"/>
    </row>
    <row r="20" spans="1:4" ht="15.75" thickBot="1" x14ac:dyDescent="0.3">
      <c r="A20" s="639" t="s">
        <v>1223</v>
      </c>
      <c r="B20" s="640">
        <f>RAA!A16</f>
        <v>11</v>
      </c>
      <c r="C20" s="641">
        <f>RAA!R16</f>
        <v>49968.42</v>
      </c>
      <c r="D20" s="676"/>
    </row>
    <row r="21" spans="1:4" ht="22.5" customHeight="1" thickBot="1" x14ac:dyDescent="0.3">
      <c r="A21" s="642" t="s">
        <v>1224</v>
      </c>
      <c r="B21" s="643">
        <f>SUM(B3:B20)</f>
        <v>445</v>
      </c>
      <c r="C21" s="644">
        <f>SUM(C3:C20)</f>
        <v>46962336.891680002</v>
      </c>
    </row>
    <row r="23" spans="1:4" x14ac:dyDescent="0.25">
      <c r="A23" s="645" t="s">
        <v>1225</v>
      </c>
    </row>
  </sheetData>
  <mergeCells count="4">
    <mergeCell ref="A1:C1"/>
    <mergeCell ref="D3:D10"/>
    <mergeCell ref="D11:D14"/>
    <mergeCell ref="D15:D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G1" zoomScale="91" zoomScaleNormal="91" workbookViewId="0">
      <selection activeCell="F26" sqref="F26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0.8554687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0.855468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4.85546875" customWidth="1"/>
    <col min="23" max="23" width="19.85546875" customWidth="1"/>
  </cols>
  <sheetData>
    <row r="1" spans="1:24" ht="16.5" customHeight="1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</row>
    <row r="2" spans="1:24" ht="23.25" customHeight="1" x14ac:dyDescent="0.25">
      <c r="A2" s="71" t="s">
        <v>556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21" t="s">
        <v>347</v>
      </c>
    </row>
    <row r="5" spans="1:24" ht="50.1" customHeight="1" x14ac:dyDescent="0.25">
      <c r="A5" s="569" t="s">
        <v>555</v>
      </c>
      <c r="B5" s="581"/>
      <c r="C5" s="581"/>
      <c r="D5" s="560" t="s">
        <v>557</v>
      </c>
      <c r="E5" s="560" t="s">
        <v>558</v>
      </c>
      <c r="F5" s="582" t="s">
        <v>726</v>
      </c>
      <c r="G5" s="583">
        <v>51010</v>
      </c>
      <c r="H5" s="101"/>
      <c r="I5" s="584">
        <v>3221</v>
      </c>
      <c r="J5" s="585">
        <v>2</v>
      </c>
      <c r="K5" s="585">
        <v>22</v>
      </c>
      <c r="L5" s="585">
        <v>227</v>
      </c>
      <c r="M5" s="585">
        <v>227009</v>
      </c>
      <c r="N5" s="586">
        <v>91019</v>
      </c>
      <c r="O5" s="585"/>
      <c r="P5" s="587"/>
      <c r="Q5" s="560"/>
      <c r="R5" s="588">
        <v>4865.59</v>
      </c>
      <c r="S5" s="424"/>
      <c r="T5" s="426"/>
      <c r="U5" s="407"/>
      <c r="V5" s="425"/>
      <c r="W5" s="498">
        <v>43978</v>
      </c>
    </row>
    <row r="6" spans="1:24" ht="50.1" customHeight="1" thickBot="1" x14ac:dyDescent="0.3">
      <c r="A6" s="170"/>
      <c r="B6" s="187"/>
      <c r="C6" s="232"/>
      <c r="D6" s="164"/>
      <c r="E6" s="164"/>
      <c r="F6" s="166"/>
      <c r="G6" s="245"/>
      <c r="H6" s="336"/>
      <c r="I6" s="166"/>
      <c r="J6" s="166"/>
      <c r="K6" s="166"/>
      <c r="L6" s="166"/>
      <c r="M6" s="166"/>
      <c r="N6" s="244"/>
      <c r="O6" s="166"/>
      <c r="P6" s="167"/>
      <c r="Q6" s="164"/>
      <c r="R6" s="168"/>
      <c r="S6" s="245"/>
      <c r="T6" s="318"/>
      <c r="U6" s="163"/>
      <c r="V6" s="166"/>
      <c r="W6" s="167"/>
    </row>
    <row r="7" spans="1:24" ht="15" customHeight="1" thickTop="1" x14ac:dyDescent="0.25">
      <c r="A7" s="281">
        <f>COUNTA(A5:A6)</f>
        <v>1</v>
      </c>
      <c r="B7" s="282" t="s">
        <v>441</v>
      </c>
      <c r="C7" s="276"/>
      <c r="D7" s="144"/>
      <c r="E7" s="144"/>
      <c r="F7" s="16"/>
      <c r="G7" s="145"/>
      <c r="H7" s="334"/>
      <c r="I7" s="16"/>
      <c r="J7" s="16"/>
      <c r="K7" s="324"/>
      <c r="L7" s="324"/>
      <c r="M7" s="324"/>
      <c r="N7" s="322"/>
      <c r="O7" s="324"/>
      <c r="P7" s="121"/>
      <c r="Q7" s="281" t="s">
        <v>442</v>
      </c>
      <c r="R7" s="339">
        <f>SUM(R5:R6)</f>
        <v>4865.59</v>
      </c>
      <c r="S7" s="156"/>
      <c r="T7" s="145"/>
      <c r="U7" s="156"/>
      <c r="V7" s="16"/>
      <c r="W7" s="16"/>
      <c r="X7" s="16"/>
    </row>
    <row r="8" spans="1:24" s="52" customFormat="1" ht="15" customHeight="1" x14ac:dyDescent="0.25">
      <c r="A8" s="141"/>
      <c r="B8" s="154"/>
      <c r="C8" s="276"/>
      <c r="D8" s="321"/>
      <c r="E8" s="144"/>
      <c r="F8" s="51"/>
      <c r="G8" s="145"/>
      <c r="H8" s="326"/>
      <c r="I8" s="225"/>
      <c r="J8" s="229"/>
      <c r="K8" s="229"/>
      <c r="L8" s="229"/>
      <c r="M8" s="229"/>
      <c r="N8" s="229"/>
      <c r="O8" s="224"/>
      <c r="P8" s="327"/>
      <c r="Q8" s="328"/>
      <c r="R8" s="323"/>
      <c r="S8" s="329"/>
      <c r="T8" s="151"/>
      <c r="U8" s="329"/>
      <c r="V8" s="278"/>
      <c r="W8" s="51"/>
      <c r="X8" s="51"/>
    </row>
    <row r="9" spans="1:24" s="41" customFormat="1" ht="15" customHeight="1" x14ac:dyDescent="0.25">
      <c r="A9" s="279"/>
      <c r="B9" s="143"/>
      <c r="C9" s="143"/>
      <c r="D9" s="217"/>
      <c r="E9" s="217"/>
      <c r="F9" s="219"/>
      <c r="G9" s="220"/>
      <c r="H9" s="217"/>
      <c r="I9" s="147"/>
      <c r="J9" s="147"/>
      <c r="K9" s="147"/>
      <c r="L9" s="147"/>
      <c r="M9" s="147"/>
      <c r="N9" s="218"/>
      <c r="O9" s="221"/>
      <c r="P9" s="40"/>
      <c r="Q9" s="157"/>
      <c r="R9" s="323"/>
      <c r="S9" s="194"/>
      <c r="T9" s="194"/>
      <c r="U9" s="194"/>
      <c r="V9" s="40"/>
      <c r="W9" s="40"/>
      <c r="X9" s="40"/>
    </row>
    <row r="10" spans="1:24" ht="15" customHeight="1" x14ac:dyDescent="0.25">
      <c r="A10" s="141"/>
      <c r="B10" s="330"/>
      <c r="C10" s="225"/>
      <c r="D10" s="326"/>
      <c r="E10" s="326"/>
      <c r="F10" s="331"/>
      <c r="G10" s="332"/>
      <c r="H10" s="326"/>
      <c r="I10" s="225"/>
      <c r="J10" s="225"/>
      <c r="K10" s="225"/>
      <c r="L10" s="225"/>
      <c r="M10" s="225"/>
      <c r="N10" s="229"/>
      <c r="O10" s="307"/>
      <c r="P10" s="211"/>
      <c r="Q10" s="299"/>
      <c r="R10" s="230"/>
      <c r="S10" s="231"/>
      <c r="T10" s="231"/>
      <c r="U10" s="231"/>
      <c r="V10" s="211"/>
      <c r="W10" s="16"/>
      <c r="X10" s="16"/>
    </row>
    <row r="11" spans="1:24" ht="15" customHeight="1" x14ac:dyDescent="0.25">
      <c r="A11" s="333"/>
      <c r="B11" s="333"/>
      <c r="C11" s="144"/>
      <c r="D11" s="324"/>
      <c r="E11" s="144"/>
      <c r="F11" s="16"/>
      <c r="G11" s="145"/>
      <c r="H11" s="324"/>
      <c r="I11" s="324"/>
      <c r="J11" s="324"/>
      <c r="K11" s="324"/>
      <c r="L11" s="324"/>
      <c r="M11" s="324"/>
      <c r="N11" s="324"/>
      <c r="O11" s="324"/>
      <c r="P11" s="16"/>
      <c r="Q11" s="334"/>
      <c r="R11" s="145"/>
      <c r="S11" s="145"/>
      <c r="T11" s="145"/>
      <c r="U11" s="145"/>
      <c r="V11" s="16"/>
      <c r="W11" s="16"/>
      <c r="X11" s="16"/>
    </row>
    <row r="12" spans="1:24" ht="15" customHeight="1" x14ac:dyDescent="0.25">
      <c r="A12" s="330"/>
      <c r="B12" s="330"/>
      <c r="C12" s="225"/>
      <c r="D12" s="307"/>
      <c r="E12" s="225"/>
      <c r="F12" s="211"/>
      <c r="G12" s="227"/>
      <c r="H12" s="307"/>
      <c r="I12" s="307"/>
      <c r="J12" s="307"/>
      <c r="K12" s="307"/>
      <c r="L12" s="307"/>
      <c r="M12" s="307"/>
      <c r="N12" s="307"/>
      <c r="O12" s="307"/>
      <c r="P12" s="152"/>
      <c r="Q12" s="335"/>
      <c r="R12" s="151"/>
      <c r="S12" s="151"/>
      <c r="T12" s="151"/>
      <c r="U12" s="151"/>
      <c r="V12" s="152"/>
      <c r="W12" s="16"/>
      <c r="X12" s="16"/>
    </row>
    <row r="13" spans="1:24" ht="15" customHeight="1" x14ac:dyDescent="0.25">
      <c r="A13" s="333"/>
      <c r="B13" s="333"/>
      <c r="C13" s="144"/>
      <c r="D13" s="324"/>
      <c r="E13" s="144"/>
      <c r="F13" s="16"/>
      <c r="G13" s="145"/>
      <c r="H13" s="324"/>
      <c r="I13" s="324"/>
      <c r="J13" s="324"/>
      <c r="K13" s="324"/>
      <c r="L13" s="324"/>
      <c r="M13" s="324"/>
      <c r="N13" s="324"/>
      <c r="O13" s="324"/>
      <c r="P13" s="16"/>
      <c r="Q13" s="334"/>
      <c r="R13" s="145"/>
      <c r="S13" s="145"/>
      <c r="T13" s="145"/>
      <c r="U13" s="145"/>
      <c r="V13" s="16"/>
      <c r="W13" s="16"/>
      <c r="X13" s="16"/>
    </row>
    <row r="14" spans="1:24" x14ac:dyDescent="0.25">
      <c r="A14" s="16"/>
      <c r="B14" s="333"/>
      <c r="C14" s="144"/>
      <c r="D14" s="324"/>
      <c r="E14" s="144"/>
      <c r="F14" s="16"/>
      <c r="G14" s="145"/>
      <c r="H14" s="324"/>
      <c r="I14" s="324"/>
      <c r="J14" s="324"/>
      <c r="K14" s="324"/>
      <c r="L14" s="16"/>
      <c r="M14" s="16"/>
      <c r="N14" s="16"/>
      <c r="O14" s="16"/>
      <c r="P14" s="16"/>
      <c r="Q14" s="334"/>
      <c r="R14" s="145"/>
      <c r="S14" s="145"/>
      <c r="T14" s="145"/>
      <c r="U14" s="145"/>
      <c r="V14" s="16"/>
    </row>
    <row r="15" spans="1:24" x14ac:dyDescent="0.25">
      <c r="H15" s="680"/>
      <c r="I15" s="680"/>
      <c r="J15" s="680"/>
      <c r="K15" s="680"/>
      <c r="L15" s="680"/>
      <c r="M15" s="680"/>
      <c r="N15" s="680"/>
    </row>
    <row r="16" spans="1:24" x14ac:dyDescent="0.25">
      <c r="H16" s="680"/>
      <c r="I16" s="680"/>
      <c r="J16" s="680"/>
      <c r="K16" s="680"/>
      <c r="L16" s="680"/>
      <c r="M16" s="680"/>
      <c r="N16" s="680"/>
    </row>
    <row r="17" spans="8:14" x14ac:dyDescent="0.25">
      <c r="H17" s="680"/>
      <c r="I17" s="680"/>
      <c r="J17" s="680"/>
      <c r="K17" s="680"/>
      <c r="L17" s="680"/>
      <c r="M17" s="680"/>
      <c r="N17" s="18"/>
    </row>
    <row r="18" spans="8:14" x14ac:dyDescent="0.25">
      <c r="H18" s="680"/>
      <c r="I18" s="680"/>
      <c r="J18" s="680"/>
      <c r="K18" s="680"/>
      <c r="L18" s="680"/>
      <c r="M18" s="680"/>
      <c r="N18" s="18"/>
    </row>
  </sheetData>
  <mergeCells count="6">
    <mergeCell ref="H18:M18"/>
    <mergeCell ref="A1:V1"/>
    <mergeCell ref="I3:L3"/>
    <mergeCell ref="H15:N15"/>
    <mergeCell ref="H16:N16"/>
    <mergeCell ref="H17:M17"/>
  </mergeCells>
  <conditionalFormatting sqref="L7:O8 L5:Q6 S5:V6">
    <cfRule type="expression" dxfId="999" priority="29">
      <formula>$H5="completar"</formula>
    </cfRule>
    <cfRule type="expression" dxfId="998" priority="30">
      <formula>$H5="sin iniciar"</formula>
    </cfRule>
  </conditionalFormatting>
  <conditionalFormatting sqref="F6:G8">
    <cfRule type="expression" dxfId="997" priority="35">
      <formula>$F6="completar"</formula>
    </cfRule>
    <cfRule type="expression" dxfId="996" priority="36">
      <formula>$F6="sin iniciar"</formula>
    </cfRule>
  </conditionalFormatting>
  <conditionalFormatting sqref="H6:K7 I8:K8 H5 J5:K5">
    <cfRule type="expression" dxfId="995" priority="33">
      <formula>$H5="completar"</formula>
    </cfRule>
    <cfRule type="expression" dxfId="994" priority="34">
      <formula>$H5="sin iniciar"</formula>
    </cfRule>
  </conditionalFormatting>
  <conditionalFormatting sqref="F6:G8">
    <cfRule type="expression" dxfId="993" priority="31">
      <formula>$F6="completar"</formula>
    </cfRule>
    <cfRule type="expression" dxfId="992" priority="32">
      <formula>$F6="sin iniciar"</formula>
    </cfRule>
  </conditionalFormatting>
  <conditionalFormatting sqref="F9:G9">
    <cfRule type="expression" dxfId="991" priority="27">
      <formula>$E9="completar"</formula>
    </cfRule>
    <cfRule type="expression" dxfId="990" priority="28">
      <formula>$E9="sin iniciar"</formula>
    </cfRule>
  </conditionalFormatting>
  <conditionalFormatting sqref="H9">
    <cfRule type="expression" dxfId="989" priority="25">
      <formula>$G9="completar"</formula>
    </cfRule>
    <cfRule type="expression" dxfId="988" priority="26">
      <formula>$G9="sin iniciar"</formula>
    </cfRule>
  </conditionalFormatting>
  <conditionalFormatting sqref="F9:G9">
    <cfRule type="expression" dxfId="987" priority="23">
      <formula>$E9="completar"</formula>
    </cfRule>
    <cfRule type="expression" dxfId="986" priority="24">
      <formula>$E9="sin iniciar"</formula>
    </cfRule>
  </conditionalFormatting>
  <conditionalFormatting sqref="G10">
    <cfRule type="expression" dxfId="985" priority="21">
      <formula>$E10="completar"</formula>
    </cfRule>
    <cfRule type="expression" dxfId="984" priority="22">
      <formula>$E10="sin iniciar"</formula>
    </cfRule>
  </conditionalFormatting>
  <conditionalFormatting sqref="H10">
    <cfRule type="expression" dxfId="983" priority="19">
      <formula>$G10="completar"</formula>
    </cfRule>
    <cfRule type="expression" dxfId="982" priority="20">
      <formula>$G10="sin iniciar"</formula>
    </cfRule>
  </conditionalFormatting>
  <conditionalFormatting sqref="G10">
    <cfRule type="expression" dxfId="981" priority="17">
      <formula>$E10="completar"</formula>
    </cfRule>
    <cfRule type="expression" dxfId="980" priority="18">
      <formula>$E10="sin iniciar"</formula>
    </cfRule>
  </conditionalFormatting>
  <conditionalFormatting sqref="H8">
    <cfRule type="expression" dxfId="979" priority="15">
      <formula>$G8="completar"</formula>
    </cfRule>
    <cfRule type="expression" dxfId="978" priority="16">
      <formula>$G8="sin iniciar"</formula>
    </cfRule>
  </conditionalFormatting>
  <conditionalFormatting sqref="N9">
    <cfRule type="expression" dxfId="977" priority="13">
      <formula>$H9="completar"</formula>
    </cfRule>
    <cfRule type="expression" dxfId="976" priority="14">
      <formula>$H9="sin iniciar"</formula>
    </cfRule>
  </conditionalFormatting>
  <conditionalFormatting sqref="N10">
    <cfRule type="expression" dxfId="975" priority="11">
      <formula>$H10="completar"</formula>
    </cfRule>
    <cfRule type="expression" dxfId="974" priority="12">
      <formula>$H10="sin iniciar"</formula>
    </cfRule>
  </conditionalFormatting>
  <conditionalFormatting sqref="R8">
    <cfRule type="expression" dxfId="973" priority="9">
      <formula>$H8="completar"</formula>
    </cfRule>
    <cfRule type="expression" dxfId="972" priority="10">
      <formula>$H8="sin iniciar"</formula>
    </cfRule>
  </conditionalFormatting>
  <conditionalFormatting sqref="R10">
    <cfRule type="expression" dxfId="971" priority="7">
      <formula>$H10="completar"</formula>
    </cfRule>
    <cfRule type="expression" dxfId="970" priority="8">
      <formula>$H10="sin iniciar"</formula>
    </cfRule>
  </conditionalFormatting>
  <conditionalFormatting sqref="R9">
    <cfRule type="expression" dxfId="969" priority="5">
      <formula>$H9="completar"</formula>
    </cfRule>
    <cfRule type="expression" dxfId="968" priority="6">
      <formula>$H9="sin iniciar"</formula>
    </cfRule>
  </conditionalFormatting>
  <conditionalFormatting sqref="R5">
    <cfRule type="expression" dxfId="967" priority="3">
      <formula>$H5="completar"</formula>
    </cfRule>
    <cfRule type="expression" dxfId="966" priority="4">
      <formula>$H5="sin iniciar"</formula>
    </cfRule>
  </conditionalFormatting>
  <conditionalFormatting sqref="R6">
    <cfRule type="expression" dxfId="965" priority="1">
      <formula>$H6="completar"</formula>
    </cfRule>
    <cfRule type="expression" dxfId="964" priority="2">
      <formula>$H6="sin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1"/>
  <sheetViews>
    <sheetView workbookViewId="0">
      <pane ySplit="4" topLeftCell="A248" activePane="bottomLeft" state="frozen"/>
      <selection pane="bottomLeft" activeCell="K261" sqref="K261"/>
    </sheetView>
  </sheetViews>
  <sheetFormatPr baseColWidth="10" defaultColWidth="9.140625" defaultRowHeight="15" x14ac:dyDescent="0.25"/>
  <cols>
    <col min="1" max="1" width="33.5703125" customWidth="1"/>
    <col min="2" max="2" width="18.7109375" style="366" customWidth="1"/>
    <col min="3" max="3" width="18.42578125" style="5" customWidth="1"/>
    <col min="4" max="4" width="46.5703125" style="7" customWidth="1"/>
    <col min="5" max="5" width="34.5703125" style="5" bestFit="1" customWidth="1"/>
    <col min="6" max="6" width="20.7109375" style="261" customWidth="1"/>
    <col min="7" max="7" width="20.7109375" style="31" customWidth="1"/>
    <col min="8" max="8" width="27.85546875" style="7" bestFit="1" customWidth="1"/>
    <col min="9" max="9" width="23.7109375" style="7" customWidth="1"/>
    <col min="10" max="10" width="17" customWidth="1"/>
    <col min="11" max="11" width="23.140625" customWidth="1"/>
    <col min="12" max="12" width="20.85546875" style="26" customWidth="1"/>
    <col min="13" max="13" width="15.5703125" style="31" customWidth="1"/>
    <col min="14" max="14" width="14.7109375" style="31" customWidth="1"/>
    <col min="15" max="15" width="22.42578125" style="542" customWidth="1"/>
    <col min="16" max="16" width="20.5703125" style="31" customWidth="1"/>
    <col min="17" max="17" width="51" style="52" customWidth="1"/>
    <col min="18" max="18" width="19.85546875" customWidth="1"/>
  </cols>
  <sheetData>
    <row r="1" spans="1:19" ht="16.5" customHeight="1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9"/>
    </row>
    <row r="2" spans="1:19" ht="23.25" customHeight="1" x14ac:dyDescent="0.25">
      <c r="A2" s="71" t="s">
        <v>83</v>
      </c>
      <c r="B2" s="365"/>
      <c r="C2" s="73"/>
      <c r="D2" s="65"/>
      <c r="E2" s="65"/>
      <c r="F2" s="518"/>
      <c r="G2" s="66"/>
      <c r="H2" s="65"/>
      <c r="I2" s="65"/>
      <c r="J2" s="67"/>
      <c r="K2" s="67"/>
      <c r="L2" s="68"/>
      <c r="M2" s="69"/>
      <c r="N2" s="69"/>
      <c r="O2" s="541"/>
      <c r="P2" s="69"/>
      <c r="Q2" s="590"/>
    </row>
    <row r="3" spans="1:19" ht="9" customHeight="1" x14ac:dyDescent="0.25">
      <c r="C3" s="3"/>
      <c r="D3" s="6"/>
      <c r="E3" s="4"/>
      <c r="F3" s="519"/>
      <c r="G3" s="62"/>
      <c r="H3" s="6"/>
      <c r="I3" s="137"/>
    </row>
    <row r="4" spans="1:19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219</v>
      </c>
      <c r="J4" s="21" t="s">
        <v>16</v>
      </c>
      <c r="K4" s="21" t="s">
        <v>17</v>
      </c>
      <c r="L4" s="21" t="s">
        <v>18</v>
      </c>
      <c r="M4" s="21" t="s">
        <v>19</v>
      </c>
      <c r="N4" s="21" t="s">
        <v>7</v>
      </c>
      <c r="O4" s="21" t="s">
        <v>3</v>
      </c>
      <c r="P4" s="138" t="s">
        <v>5</v>
      </c>
      <c r="Q4" s="21" t="s">
        <v>4</v>
      </c>
    </row>
    <row r="5" spans="1:19" ht="30.75" customHeight="1" x14ac:dyDescent="0.25">
      <c r="A5" s="23" t="s">
        <v>496</v>
      </c>
      <c r="B5" s="75"/>
      <c r="C5" s="75"/>
      <c r="D5" s="9" t="s">
        <v>746</v>
      </c>
      <c r="E5" s="9" t="s">
        <v>891</v>
      </c>
      <c r="F5" s="520" t="s">
        <v>59</v>
      </c>
      <c r="G5" s="42" t="s">
        <v>986</v>
      </c>
      <c r="H5" s="24" t="s">
        <v>987</v>
      </c>
      <c r="I5" s="19" t="s">
        <v>208</v>
      </c>
      <c r="J5" s="19"/>
      <c r="K5" s="20"/>
      <c r="L5" s="9"/>
      <c r="M5" s="79">
        <v>1070.8499999999999</v>
      </c>
      <c r="N5" s="42"/>
      <c r="O5" s="543">
        <v>43956</v>
      </c>
      <c r="P5" s="44"/>
      <c r="Q5" s="9" t="s">
        <v>1037</v>
      </c>
    </row>
    <row r="6" spans="1:19" ht="30" x14ac:dyDescent="0.25">
      <c r="A6" s="32" t="s">
        <v>496</v>
      </c>
      <c r="B6" s="75"/>
      <c r="C6" s="35"/>
      <c r="D6" s="9" t="s">
        <v>747</v>
      </c>
      <c r="E6" s="9" t="s">
        <v>891</v>
      </c>
      <c r="F6" s="520" t="s">
        <v>59</v>
      </c>
      <c r="G6" s="42" t="s">
        <v>986</v>
      </c>
      <c r="H6" s="24" t="s">
        <v>987</v>
      </c>
      <c r="I6" s="19" t="s">
        <v>208</v>
      </c>
      <c r="J6" s="37"/>
      <c r="K6" s="38"/>
      <c r="L6" s="53"/>
      <c r="M6" s="79">
        <v>1044.9000000000001</v>
      </c>
      <c r="N6" s="42"/>
      <c r="O6" s="543">
        <v>43956</v>
      </c>
      <c r="P6" s="44"/>
      <c r="Q6" s="9" t="s">
        <v>1037</v>
      </c>
    </row>
    <row r="7" spans="1:19" ht="30" customHeight="1" x14ac:dyDescent="0.25">
      <c r="A7" s="23" t="s">
        <v>496</v>
      </c>
      <c r="B7" s="75"/>
      <c r="C7" s="75"/>
      <c r="D7" s="9" t="s">
        <v>748</v>
      </c>
      <c r="E7" s="9" t="s">
        <v>892</v>
      </c>
      <c r="F7" s="520" t="s">
        <v>59</v>
      </c>
      <c r="G7" s="42" t="s">
        <v>986</v>
      </c>
      <c r="H7" s="24" t="s">
        <v>987</v>
      </c>
      <c r="I7" s="19" t="s">
        <v>208</v>
      </c>
      <c r="J7" s="36"/>
      <c r="K7" s="38"/>
      <c r="L7" s="53"/>
      <c r="M7" s="80">
        <v>38901.5</v>
      </c>
      <c r="N7" s="44"/>
      <c r="O7" s="543">
        <v>43977</v>
      </c>
      <c r="P7" s="44"/>
      <c r="Q7" s="9" t="s">
        <v>1037</v>
      </c>
      <c r="R7" s="16"/>
      <c r="S7" s="16"/>
    </row>
    <row r="8" spans="1:19" s="52" customFormat="1" ht="58.5" customHeight="1" x14ac:dyDescent="0.25">
      <c r="A8" s="32" t="s">
        <v>496</v>
      </c>
      <c r="B8" s="75"/>
      <c r="C8" s="35"/>
      <c r="D8" s="9" t="s">
        <v>749</v>
      </c>
      <c r="E8" s="9" t="s">
        <v>892</v>
      </c>
      <c r="F8" s="520" t="s">
        <v>59</v>
      </c>
      <c r="G8" s="42" t="s">
        <v>986</v>
      </c>
      <c r="H8" s="59" t="s">
        <v>987</v>
      </c>
      <c r="I8" s="53" t="s">
        <v>208</v>
      </c>
      <c r="J8" s="77"/>
      <c r="K8" s="77"/>
      <c r="L8" s="53"/>
      <c r="M8" s="79">
        <v>7648</v>
      </c>
      <c r="N8" s="57"/>
      <c r="O8" s="543">
        <v>43956</v>
      </c>
      <c r="P8" s="57"/>
      <c r="Q8" s="64" t="s">
        <v>1037</v>
      </c>
      <c r="R8" s="51"/>
      <c r="S8" s="51"/>
    </row>
    <row r="9" spans="1:19" s="41" customFormat="1" ht="30" x14ac:dyDescent="0.25">
      <c r="A9" s="23" t="s">
        <v>496</v>
      </c>
      <c r="B9" s="75"/>
      <c r="C9" s="75"/>
      <c r="D9" s="9" t="s">
        <v>750</v>
      </c>
      <c r="E9" s="9" t="s">
        <v>891</v>
      </c>
      <c r="F9" s="521" t="s">
        <v>59</v>
      </c>
      <c r="G9" s="42" t="s">
        <v>986</v>
      </c>
      <c r="H9" s="83" t="s">
        <v>987</v>
      </c>
      <c r="I9" s="53" t="s">
        <v>208</v>
      </c>
      <c r="J9" s="77"/>
      <c r="K9" s="38"/>
      <c r="L9" s="53"/>
      <c r="M9" s="79">
        <v>4300</v>
      </c>
      <c r="N9" s="46"/>
      <c r="O9" s="543">
        <v>43959</v>
      </c>
      <c r="P9" s="46"/>
      <c r="Q9" s="53" t="s">
        <v>1038</v>
      </c>
      <c r="R9" s="40"/>
      <c r="S9" s="40"/>
    </row>
    <row r="10" spans="1:19" ht="30" x14ac:dyDescent="0.25">
      <c r="A10" s="32" t="s">
        <v>496</v>
      </c>
      <c r="B10" s="75"/>
      <c r="C10" s="35"/>
      <c r="D10" s="9" t="s">
        <v>751</v>
      </c>
      <c r="E10" s="9" t="s">
        <v>893</v>
      </c>
      <c r="F10" s="521" t="s">
        <v>59</v>
      </c>
      <c r="G10" s="42" t="s">
        <v>986</v>
      </c>
      <c r="H10" s="83" t="s">
        <v>987</v>
      </c>
      <c r="I10" s="53" t="s">
        <v>208</v>
      </c>
      <c r="J10" s="77"/>
      <c r="K10" s="38"/>
      <c r="L10" s="53"/>
      <c r="M10" s="79">
        <v>34146.9</v>
      </c>
      <c r="N10" s="45"/>
      <c r="O10" s="543">
        <v>43956</v>
      </c>
      <c r="P10" s="45"/>
      <c r="Q10" s="11" t="s">
        <v>1038</v>
      </c>
      <c r="R10" s="16"/>
      <c r="S10" s="16"/>
    </row>
    <row r="11" spans="1:19" ht="30" customHeight="1" x14ac:dyDescent="0.25">
      <c r="A11" s="23" t="s">
        <v>496</v>
      </c>
      <c r="B11" s="75"/>
      <c r="C11" s="75"/>
      <c r="D11" s="9" t="s">
        <v>752</v>
      </c>
      <c r="E11" s="9" t="s">
        <v>894</v>
      </c>
      <c r="F11" s="522" t="s">
        <v>59</v>
      </c>
      <c r="G11" s="42" t="s">
        <v>986</v>
      </c>
      <c r="H11" s="83" t="s">
        <v>988</v>
      </c>
      <c r="I11" s="53" t="s">
        <v>1009</v>
      </c>
      <c r="J11" s="77"/>
      <c r="K11" s="38"/>
      <c r="L11" s="53"/>
      <c r="M11" s="79">
        <v>60512.09</v>
      </c>
      <c r="N11" s="44"/>
      <c r="O11" s="544">
        <v>43983</v>
      </c>
      <c r="P11" s="44"/>
      <c r="Q11" s="9" t="s">
        <v>1039</v>
      </c>
      <c r="R11" s="16"/>
      <c r="S11" s="16"/>
    </row>
    <row r="12" spans="1:19" ht="30" customHeight="1" x14ac:dyDescent="0.25">
      <c r="A12" s="32" t="s">
        <v>496</v>
      </c>
      <c r="B12" s="75"/>
      <c r="C12" s="35"/>
      <c r="D12" s="9" t="s">
        <v>85</v>
      </c>
      <c r="E12" s="9" t="s">
        <v>156</v>
      </c>
      <c r="F12" s="522"/>
      <c r="G12" s="42" t="s">
        <v>989</v>
      </c>
      <c r="H12" s="83" t="s">
        <v>987</v>
      </c>
      <c r="I12" s="53" t="s">
        <v>208</v>
      </c>
      <c r="J12" s="77"/>
      <c r="K12" s="38"/>
      <c r="L12" s="53"/>
      <c r="M12" s="79">
        <v>7260</v>
      </c>
      <c r="N12" s="57"/>
      <c r="O12" s="544"/>
      <c r="P12" s="57"/>
      <c r="Q12" s="64"/>
      <c r="R12" s="16"/>
      <c r="S12" s="16"/>
    </row>
    <row r="13" spans="1:19" ht="30" customHeight="1" x14ac:dyDescent="0.25">
      <c r="A13" s="23" t="s">
        <v>496</v>
      </c>
      <c r="B13" s="75"/>
      <c r="C13" s="75"/>
      <c r="D13" s="9" t="s">
        <v>86</v>
      </c>
      <c r="E13" s="9" t="s">
        <v>156</v>
      </c>
      <c r="F13" s="522"/>
      <c r="G13" s="42" t="s">
        <v>990</v>
      </c>
      <c r="H13" s="83" t="s">
        <v>987</v>
      </c>
      <c r="I13" s="53" t="s">
        <v>208</v>
      </c>
      <c r="J13" s="77"/>
      <c r="K13" s="38"/>
      <c r="L13" s="53"/>
      <c r="M13" s="79">
        <v>58080</v>
      </c>
      <c r="N13" s="44"/>
      <c r="O13" s="544"/>
      <c r="P13" s="44"/>
      <c r="Q13" s="9"/>
      <c r="R13" s="16"/>
      <c r="S13" s="16"/>
    </row>
    <row r="14" spans="1:19" ht="45" x14ac:dyDescent="0.25">
      <c r="A14" s="32" t="s">
        <v>496</v>
      </c>
      <c r="B14" s="75"/>
      <c r="C14" s="35"/>
      <c r="D14" s="9" t="s">
        <v>753</v>
      </c>
      <c r="E14" s="9" t="s">
        <v>161</v>
      </c>
      <c r="F14" s="523"/>
      <c r="G14" s="42" t="s">
        <v>991</v>
      </c>
      <c r="H14" s="83" t="s">
        <v>992</v>
      </c>
      <c r="I14" s="53" t="s">
        <v>209</v>
      </c>
      <c r="J14" s="77"/>
      <c r="K14" s="38"/>
      <c r="L14" s="53"/>
      <c r="M14" s="79">
        <v>40399.480000000003</v>
      </c>
      <c r="N14" s="57"/>
      <c r="O14" s="523"/>
      <c r="P14" s="57"/>
      <c r="Q14" s="64" t="s">
        <v>1040</v>
      </c>
    </row>
    <row r="15" spans="1:19" ht="30" x14ac:dyDescent="0.25">
      <c r="A15" s="23" t="s">
        <v>496</v>
      </c>
      <c r="B15" s="75"/>
      <c r="C15" s="75"/>
      <c r="D15" s="9" t="s">
        <v>87</v>
      </c>
      <c r="E15" s="9" t="s">
        <v>161</v>
      </c>
      <c r="F15" s="523"/>
      <c r="G15" s="42" t="s">
        <v>991</v>
      </c>
      <c r="H15" s="83" t="s">
        <v>992</v>
      </c>
      <c r="I15" s="53" t="s">
        <v>209</v>
      </c>
      <c r="J15" s="77"/>
      <c r="K15" s="38"/>
      <c r="L15" s="53"/>
      <c r="M15" s="79">
        <v>56258.8</v>
      </c>
      <c r="N15" s="44"/>
      <c r="O15" s="523"/>
      <c r="P15" s="44"/>
      <c r="Q15" s="9"/>
    </row>
    <row r="16" spans="1:19" ht="23.25" x14ac:dyDescent="0.25">
      <c r="A16" s="32" t="s">
        <v>496</v>
      </c>
      <c r="B16" s="75"/>
      <c r="C16" s="35"/>
      <c r="D16" s="9" t="s">
        <v>754</v>
      </c>
      <c r="E16" s="9" t="s">
        <v>161</v>
      </c>
      <c r="F16" s="523"/>
      <c r="G16" s="42" t="s">
        <v>991</v>
      </c>
      <c r="H16" s="83" t="s">
        <v>992</v>
      </c>
      <c r="I16" s="53" t="s">
        <v>208</v>
      </c>
      <c r="J16" s="77"/>
      <c r="K16" s="38"/>
      <c r="L16" s="53"/>
      <c r="M16" s="79">
        <v>726</v>
      </c>
      <c r="N16" s="57"/>
      <c r="O16" s="523"/>
      <c r="P16" s="57"/>
      <c r="Q16" s="64" t="s">
        <v>1041</v>
      </c>
    </row>
    <row r="17" spans="1:17" ht="30" x14ac:dyDescent="0.25">
      <c r="A17" s="23" t="s">
        <v>496</v>
      </c>
      <c r="B17" s="75"/>
      <c r="C17" s="75"/>
      <c r="D17" s="9" t="s">
        <v>755</v>
      </c>
      <c r="E17" s="9" t="s">
        <v>895</v>
      </c>
      <c r="F17" s="523"/>
      <c r="G17" s="42" t="s">
        <v>991</v>
      </c>
      <c r="H17" s="83" t="s">
        <v>992</v>
      </c>
      <c r="I17" s="53" t="s">
        <v>208</v>
      </c>
      <c r="J17" s="77"/>
      <c r="K17" s="38"/>
      <c r="L17" s="53"/>
      <c r="M17" s="79">
        <v>63767</v>
      </c>
      <c r="N17" s="44"/>
      <c r="O17" s="523"/>
      <c r="P17" s="44"/>
      <c r="Q17" s="9" t="s">
        <v>1042</v>
      </c>
    </row>
    <row r="18" spans="1:17" ht="30" x14ac:dyDescent="0.25">
      <c r="A18" s="32" t="s">
        <v>496</v>
      </c>
      <c r="B18" s="75"/>
      <c r="C18" s="35"/>
      <c r="D18" s="9" t="s">
        <v>88</v>
      </c>
      <c r="E18" s="9" t="s">
        <v>896</v>
      </c>
      <c r="F18" s="523"/>
      <c r="G18" s="42" t="s">
        <v>991</v>
      </c>
      <c r="H18" s="83" t="s">
        <v>992</v>
      </c>
      <c r="I18" s="53" t="s">
        <v>208</v>
      </c>
      <c r="J18" s="77"/>
      <c r="K18" s="38"/>
      <c r="L18" s="53"/>
      <c r="M18" s="79">
        <v>2744.35</v>
      </c>
      <c r="N18" s="57"/>
      <c r="O18" s="523"/>
      <c r="P18" s="57"/>
      <c r="Q18" s="64" t="s">
        <v>1043</v>
      </c>
    </row>
    <row r="19" spans="1:17" ht="30" x14ac:dyDescent="0.25">
      <c r="A19" s="23" t="s">
        <v>496</v>
      </c>
      <c r="B19" s="75"/>
      <c r="C19" s="75"/>
      <c r="D19" s="9" t="s">
        <v>756</v>
      </c>
      <c r="E19" s="9" t="s">
        <v>157</v>
      </c>
      <c r="F19" s="523"/>
      <c r="G19" s="42" t="s">
        <v>991</v>
      </c>
      <c r="H19" s="83" t="s">
        <v>992</v>
      </c>
      <c r="I19" s="53" t="s">
        <v>209</v>
      </c>
      <c r="J19" s="77"/>
      <c r="K19" s="38"/>
      <c r="L19" s="53"/>
      <c r="M19" s="79">
        <v>1070.8499999999999</v>
      </c>
      <c r="N19" s="44"/>
      <c r="O19" s="523"/>
      <c r="P19" s="44"/>
      <c r="Q19" s="9" t="s">
        <v>1044</v>
      </c>
    </row>
    <row r="20" spans="1:17" ht="30" x14ac:dyDescent="0.25">
      <c r="A20" s="32" t="s">
        <v>496</v>
      </c>
      <c r="B20" s="75"/>
      <c r="C20" s="35"/>
      <c r="D20" s="9" t="s">
        <v>757</v>
      </c>
      <c r="E20" s="9" t="s">
        <v>157</v>
      </c>
      <c r="F20" s="523"/>
      <c r="G20" s="42" t="s">
        <v>991</v>
      </c>
      <c r="H20" s="83" t="s">
        <v>992</v>
      </c>
      <c r="I20" s="53" t="s">
        <v>209</v>
      </c>
      <c r="J20" s="77"/>
      <c r="K20" s="38"/>
      <c r="L20" s="53"/>
      <c r="M20" s="79">
        <v>1437.48</v>
      </c>
      <c r="N20" s="57"/>
      <c r="O20" s="523"/>
      <c r="P20" s="57"/>
      <c r="Q20" s="64" t="s">
        <v>1045</v>
      </c>
    </row>
    <row r="21" spans="1:17" ht="30" x14ac:dyDescent="0.25">
      <c r="A21" s="23" t="s">
        <v>496</v>
      </c>
      <c r="B21" s="75"/>
      <c r="C21" s="75"/>
      <c r="D21" s="9" t="s">
        <v>89</v>
      </c>
      <c r="E21" s="9" t="s">
        <v>162</v>
      </c>
      <c r="F21" s="523"/>
      <c r="G21" s="42" t="s">
        <v>991</v>
      </c>
      <c r="H21" s="83" t="s">
        <v>992</v>
      </c>
      <c r="I21" s="53" t="s">
        <v>208</v>
      </c>
      <c r="J21" s="77"/>
      <c r="K21" s="38"/>
      <c r="L21" s="53"/>
      <c r="M21" s="79">
        <v>4412.8599999999997</v>
      </c>
      <c r="N21" s="44"/>
      <c r="O21" s="523"/>
      <c r="P21" s="44"/>
      <c r="Q21" s="9" t="s">
        <v>1046</v>
      </c>
    </row>
    <row r="22" spans="1:17" ht="30" x14ac:dyDescent="0.25">
      <c r="A22" s="32" t="s">
        <v>496</v>
      </c>
      <c r="B22" s="75"/>
      <c r="C22" s="35"/>
      <c r="D22" s="9" t="s">
        <v>758</v>
      </c>
      <c r="E22" s="9" t="s">
        <v>157</v>
      </c>
      <c r="F22" s="523"/>
      <c r="G22" s="42" t="s">
        <v>991</v>
      </c>
      <c r="H22" s="83" t="s">
        <v>992</v>
      </c>
      <c r="I22" s="53" t="s">
        <v>1010</v>
      </c>
      <c r="J22" s="77"/>
      <c r="K22" s="38"/>
      <c r="L22" s="53"/>
      <c r="M22" s="79">
        <v>843.37</v>
      </c>
      <c r="N22" s="57"/>
      <c r="O22" s="523"/>
      <c r="P22" s="57"/>
      <c r="Q22" s="64" t="s">
        <v>1044</v>
      </c>
    </row>
    <row r="23" spans="1:17" ht="30" x14ac:dyDescent="0.25">
      <c r="A23" s="23" t="s">
        <v>496</v>
      </c>
      <c r="B23" s="75"/>
      <c r="C23" s="75"/>
      <c r="D23" s="9" t="s">
        <v>90</v>
      </c>
      <c r="E23" s="9" t="s">
        <v>157</v>
      </c>
      <c r="F23" s="523"/>
      <c r="G23" s="42" t="s">
        <v>991</v>
      </c>
      <c r="H23" s="83" t="s">
        <v>992</v>
      </c>
      <c r="I23" s="53" t="s">
        <v>208</v>
      </c>
      <c r="J23" s="77"/>
      <c r="K23" s="38"/>
      <c r="L23" s="53"/>
      <c r="M23" s="79">
        <v>8247.36</v>
      </c>
      <c r="N23" s="44"/>
      <c r="O23" s="523"/>
      <c r="P23" s="44"/>
      <c r="Q23" s="9" t="s">
        <v>1044</v>
      </c>
    </row>
    <row r="24" spans="1:17" ht="30" x14ac:dyDescent="0.25">
      <c r="A24" s="32" t="s">
        <v>496</v>
      </c>
      <c r="B24" s="75"/>
      <c r="C24" s="35"/>
      <c r="D24" s="9" t="s">
        <v>759</v>
      </c>
      <c r="E24" s="9" t="s">
        <v>157</v>
      </c>
      <c r="F24" s="523"/>
      <c r="G24" s="42" t="s">
        <v>991</v>
      </c>
      <c r="H24" s="83" t="s">
        <v>992</v>
      </c>
      <c r="I24" s="53" t="s">
        <v>208</v>
      </c>
      <c r="J24" s="77"/>
      <c r="K24" s="38"/>
      <c r="L24" s="53"/>
      <c r="M24" s="79">
        <v>6371.86</v>
      </c>
      <c r="N24" s="57"/>
      <c r="O24" s="523"/>
      <c r="P24" s="57"/>
      <c r="Q24" s="64" t="s">
        <v>1044</v>
      </c>
    </row>
    <row r="25" spans="1:17" ht="30" x14ac:dyDescent="0.25">
      <c r="A25" s="23" t="s">
        <v>496</v>
      </c>
      <c r="B25" s="75"/>
      <c r="C25" s="75"/>
      <c r="D25" s="9" t="s">
        <v>760</v>
      </c>
      <c r="E25" s="9" t="s">
        <v>163</v>
      </c>
      <c r="F25" s="523"/>
      <c r="G25" s="42" t="s">
        <v>991</v>
      </c>
      <c r="H25" s="83" t="s">
        <v>992</v>
      </c>
      <c r="I25" s="53" t="s">
        <v>208</v>
      </c>
      <c r="J25" s="77"/>
      <c r="K25" s="38"/>
      <c r="L25" s="53"/>
      <c r="M25" s="79">
        <v>1148.29</v>
      </c>
      <c r="N25" s="44"/>
      <c r="O25" s="523"/>
      <c r="P25" s="44"/>
      <c r="Q25" s="9" t="s">
        <v>1047</v>
      </c>
    </row>
    <row r="26" spans="1:17" ht="30" x14ac:dyDescent="0.25">
      <c r="A26" s="32" t="s">
        <v>496</v>
      </c>
      <c r="B26" s="75"/>
      <c r="C26" s="35"/>
      <c r="D26" s="9" t="s">
        <v>761</v>
      </c>
      <c r="E26" s="9" t="s">
        <v>897</v>
      </c>
      <c r="F26" s="524"/>
      <c r="G26" s="42" t="s">
        <v>991</v>
      </c>
      <c r="H26" s="83" t="s">
        <v>993</v>
      </c>
      <c r="I26" s="53" t="s">
        <v>208</v>
      </c>
      <c r="J26" s="77"/>
      <c r="K26" s="38"/>
      <c r="L26" s="53"/>
      <c r="M26" s="79">
        <v>6800</v>
      </c>
      <c r="N26" s="57"/>
      <c r="O26" s="523"/>
      <c r="P26" s="57"/>
      <c r="Q26" s="64" t="s">
        <v>1048</v>
      </c>
    </row>
    <row r="27" spans="1:17" ht="60" x14ac:dyDescent="0.25">
      <c r="A27" s="23" t="s">
        <v>496</v>
      </c>
      <c r="B27" s="75"/>
      <c r="C27" s="75"/>
      <c r="D27" s="9" t="s">
        <v>762</v>
      </c>
      <c r="E27" s="9" t="s">
        <v>898</v>
      </c>
      <c r="F27" s="523"/>
      <c r="G27" s="42" t="s">
        <v>991</v>
      </c>
      <c r="H27" s="83" t="s">
        <v>205</v>
      </c>
      <c r="I27" s="53" t="s">
        <v>1011</v>
      </c>
      <c r="J27" s="77"/>
      <c r="K27" s="38"/>
      <c r="L27" s="53"/>
      <c r="M27" s="79">
        <v>15849.99</v>
      </c>
      <c r="N27" s="44"/>
      <c r="O27" s="523"/>
      <c r="P27" s="44"/>
      <c r="Q27" s="9" t="s">
        <v>1049</v>
      </c>
    </row>
    <row r="28" spans="1:17" ht="60" x14ac:dyDescent="0.25">
      <c r="A28" s="32" t="s">
        <v>496</v>
      </c>
      <c r="B28" s="75"/>
      <c r="C28" s="35"/>
      <c r="D28" s="9" t="s">
        <v>763</v>
      </c>
      <c r="E28" s="9" t="s">
        <v>899</v>
      </c>
      <c r="F28" s="523"/>
      <c r="G28" s="42" t="s">
        <v>991</v>
      </c>
      <c r="H28" s="83" t="s">
        <v>205</v>
      </c>
      <c r="I28" s="53" t="s">
        <v>208</v>
      </c>
      <c r="J28" s="77"/>
      <c r="K28" s="38"/>
      <c r="L28" s="53"/>
      <c r="M28" s="79">
        <v>3183.39</v>
      </c>
      <c r="N28" s="57"/>
      <c r="O28" s="523"/>
      <c r="P28" s="57"/>
      <c r="Q28" s="64" t="s">
        <v>1050</v>
      </c>
    </row>
    <row r="29" spans="1:17" ht="45" x14ac:dyDescent="0.25">
      <c r="A29" s="23" t="s">
        <v>496</v>
      </c>
      <c r="B29" s="75"/>
      <c r="C29" s="75"/>
      <c r="D29" s="9" t="s">
        <v>764</v>
      </c>
      <c r="E29" s="9" t="s">
        <v>900</v>
      </c>
      <c r="F29" s="525" t="s">
        <v>970</v>
      </c>
      <c r="G29" s="42" t="s">
        <v>994</v>
      </c>
      <c r="H29" s="83" t="s">
        <v>995</v>
      </c>
      <c r="I29" s="53">
        <v>203000</v>
      </c>
      <c r="J29" s="77"/>
      <c r="K29" s="38"/>
      <c r="L29" s="53"/>
      <c r="M29" s="79">
        <v>6534</v>
      </c>
      <c r="N29" s="44"/>
      <c r="O29" s="526">
        <v>43910</v>
      </c>
      <c r="P29" s="44"/>
      <c r="Q29" s="9"/>
    </row>
    <row r="30" spans="1:17" ht="30" x14ac:dyDescent="0.25">
      <c r="A30" s="32" t="s">
        <v>496</v>
      </c>
      <c r="B30" s="75"/>
      <c r="C30" s="35"/>
      <c r="D30" s="9" t="s">
        <v>765</v>
      </c>
      <c r="E30" s="9" t="s">
        <v>901</v>
      </c>
      <c r="F30" s="526" t="s">
        <v>971</v>
      </c>
      <c r="G30" s="42" t="s">
        <v>994</v>
      </c>
      <c r="H30" s="83" t="s">
        <v>995</v>
      </c>
      <c r="I30" s="53">
        <v>203000</v>
      </c>
      <c r="J30" s="77"/>
      <c r="K30" s="38"/>
      <c r="L30" s="53"/>
      <c r="M30" s="79">
        <v>1200</v>
      </c>
      <c r="N30" s="57"/>
      <c r="O30" s="526">
        <v>43922</v>
      </c>
      <c r="P30" s="57"/>
      <c r="Q30" s="64"/>
    </row>
    <row r="31" spans="1:17" ht="45" x14ac:dyDescent="0.25">
      <c r="A31" s="23" t="s">
        <v>496</v>
      </c>
      <c r="B31" s="75"/>
      <c r="C31" s="75"/>
      <c r="D31" s="9" t="s">
        <v>766</v>
      </c>
      <c r="E31" s="9" t="s">
        <v>900</v>
      </c>
      <c r="F31" s="526" t="s">
        <v>972</v>
      </c>
      <c r="G31" s="42" t="s">
        <v>994</v>
      </c>
      <c r="H31" s="83" t="s">
        <v>995</v>
      </c>
      <c r="I31" s="53">
        <v>203000</v>
      </c>
      <c r="J31" s="77"/>
      <c r="K31" s="38"/>
      <c r="L31" s="53"/>
      <c r="M31" s="79">
        <v>3630</v>
      </c>
      <c r="N31" s="44"/>
      <c r="O31" s="523">
        <v>43921</v>
      </c>
      <c r="P31" s="44"/>
      <c r="Q31" s="9"/>
    </row>
    <row r="32" spans="1:17" ht="30" x14ac:dyDescent="0.25">
      <c r="A32" s="32" t="s">
        <v>496</v>
      </c>
      <c r="B32" s="75"/>
      <c r="C32" s="35"/>
      <c r="D32" s="9" t="s">
        <v>84</v>
      </c>
      <c r="E32" s="9" t="s">
        <v>148</v>
      </c>
      <c r="F32" s="526"/>
      <c r="G32" s="42"/>
      <c r="H32" s="83" t="s">
        <v>995</v>
      </c>
      <c r="I32" s="53">
        <v>603000</v>
      </c>
      <c r="J32" s="77"/>
      <c r="K32" s="38"/>
      <c r="L32" s="53"/>
      <c r="M32" s="79">
        <v>217800</v>
      </c>
      <c r="N32" s="57"/>
      <c r="O32" s="523"/>
      <c r="P32" s="57"/>
      <c r="Q32" s="64"/>
    </row>
    <row r="33" spans="1:17" ht="30" x14ac:dyDescent="0.25">
      <c r="A33" s="23" t="s">
        <v>496</v>
      </c>
      <c r="B33" s="75"/>
      <c r="C33" s="75"/>
      <c r="D33" s="9" t="s">
        <v>767</v>
      </c>
      <c r="E33" s="9" t="s">
        <v>149</v>
      </c>
      <c r="F33" s="523">
        <v>43917</v>
      </c>
      <c r="G33" s="42" t="s">
        <v>994</v>
      </c>
      <c r="H33" s="83" t="s">
        <v>995</v>
      </c>
      <c r="I33" s="53">
        <v>603000</v>
      </c>
      <c r="J33" s="77"/>
      <c r="K33" s="38"/>
      <c r="L33" s="53"/>
      <c r="M33" s="79">
        <v>57250.74</v>
      </c>
      <c r="N33" s="44"/>
      <c r="O33" s="523">
        <v>43917</v>
      </c>
      <c r="P33" s="44"/>
      <c r="Q33" s="9"/>
    </row>
    <row r="34" spans="1:17" ht="30" x14ac:dyDescent="0.25">
      <c r="A34" s="32" t="s">
        <v>496</v>
      </c>
      <c r="B34" s="75"/>
      <c r="C34" s="35"/>
      <c r="D34" s="9" t="s">
        <v>768</v>
      </c>
      <c r="E34" s="9" t="s">
        <v>150</v>
      </c>
      <c r="F34" s="523">
        <v>43914</v>
      </c>
      <c r="G34" s="42" t="s">
        <v>994</v>
      </c>
      <c r="H34" s="83" t="s">
        <v>995</v>
      </c>
      <c r="I34" s="53">
        <v>605000</v>
      </c>
      <c r="J34" s="77"/>
      <c r="K34" s="38"/>
      <c r="L34" s="53"/>
      <c r="M34" s="79">
        <v>53132.67</v>
      </c>
      <c r="N34" s="57"/>
      <c r="O34" s="523">
        <v>43914</v>
      </c>
      <c r="P34" s="57"/>
      <c r="Q34" s="64"/>
    </row>
    <row r="35" spans="1:17" ht="30" x14ac:dyDescent="0.25">
      <c r="A35" s="23" t="s">
        <v>496</v>
      </c>
      <c r="B35" s="75"/>
      <c r="C35" s="75"/>
      <c r="D35" s="9" t="s">
        <v>769</v>
      </c>
      <c r="E35" s="9" t="s">
        <v>151</v>
      </c>
      <c r="F35" s="523">
        <v>43917</v>
      </c>
      <c r="G35" s="42" t="s">
        <v>994</v>
      </c>
      <c r="H35" s="83" t="s">
        <v>995</v>
      </c>
      <c r="I35" s="53">
        <v>605000</v>
      </c>
      <c r="J35" s="77"/>
      <c r="K35" s="38"/>
      <c r="L35" s="53"/>
      <c r="M35" s="79">
        <v>570</v>
      </c>
      <c r="N35" s="44"/>
      <c r="O35" s="523">
        <v>43917</v>
      </c>
      <c r="P35" s="44"/>
      <c r="Q35" s="9"/>
    </row>
    <row r="36" spans="1:17" ht="30" x14ac:dyDescent="0.25">
      <c r="A36" s="32" t="s">
        <v>496</v>
      </c>
      <c r="B36" s="75"/>
      <c r="C36" s="35"/>
      <c r="D36" s="9" t="s">
        <v>770</v>
      </c>
      <c r="E36" s="9" t="s">
        <v>151</v>
      </c>
      <c r="F36" s="523">
        <v>43917</v>
      </c>
      <c r="G36" s="42" t="s">
        <v>994</v>
      </c>
      <c r="H36" s="83" t="s">
        <v>995</v>
      </c>
      <c r="I36" s="53">
        <v>605000</v>
      </c>
      <c r="J36" s="77"/>
      <c r="K36" s="38"/>
      <c r="L36" s="53"/>
      <c r="M36" s="79">
        <v>188</v>
      </c>
      <c r="N36" s="57"/>
      <c r="O36" s="523">
        <v>43917</v>
      </c>
      <c r="P36" s="57"/>
      <c r="Q36" s="64"/>
    </row>
    <row r="37" spans="1:17" ht="30" x14ac:dyDescent="0.25">
      <c r="A37" s="23" t="s">
        <v>496</v>
      </c>
      <c r="B37" s="75"/>
      <c r="C37" s="75"/>
      <c r="D37" s="9" t="s">
        <v>771</v>
      </c>
      <c r="E37" s="9" t="s">
        <v>902</v>
      </c>
      <c r="F37" s="523">
        <v>43917</v>
      </c>
      <c r="G37" s="42" t="s">
        <v>994</v>
      </c>
      <c r="H37" s="83" t="s">
        <v>995</v>
      </c>
      <c r="I37" s="53">
        <v>605000</v>
      </c>
      <c r="J37" s="77"/>
      <c r="K37" s="38"/>
      <c r="L37" s="53"/>
      <c r="M37" s="79">
        <v>715.11</v>
      </c>
      <c r="N37" s="44"/>
      <c r="O37" s="523">
        <v>43917</v>
      </c>
      <c r="P37" s="44"/>
      <c r="Q37" s="9"/>
    </row>
    <row r="38" spans="1:17" ht="30" x14ac:dyDescent="0.25">
      <c r="A38" s="32" t="s">
        <v>496</v>
      </c>
      <c r="B38" s="75"/>
      <c r="C38" s="35"/>
      <c r="D38" s="9" t="s">
        <v>772</v>
      </c>
      <c r="E38" s="9" t="s">
        <v>902</v>
      </c>
      <c r="F38" s="523">
        <v>43917</v>
      </c>
      <c r="G38" s="42" t="s">
        <v>994</v>
      </c>
      <c r="H38" s="83" t="s">
        <v>995</v>
      </c>
      <c r="I38" s="53">
        <v>605000</v>
      </c>
      <c r="J38" s="77"/>
      <c r="K38" s="38"/>
      <c r="L38" s="53"/>
      <c r="M38" s="79">
        <v>233.53</v>
      </c>
      <c r="N38" s="57"/>
      <c r="O38" s="523">
        <v>43917</v>
      </c>
      <c r="P38" s="57"/>
      <c r="Q38" s="64"/>
    </row>
    <row r="39" spans="1:17" ht="30" x14ac:dyDescent="0.25">
      <c r="A39" s="23" t="s">
        <v>496</v>
      </c>
      <c r="B39" s="75"/>
      <c r="C39" s="75"/>
      <c r="D39" s="9" t="s">
        <v>773</v>
      </c>
      <c r="E39" s="9" t="s">
        <v>903</v>
      </c>
      <c r="F39" s="523">
        <v>43923</v>
      </c>
      <c r="G39" s="42" t="s">
        <v>994</v>
      </c>
      <c r="H39" s="83" t="s">
        <v>995</v>
      </c>
      <c r="I39" s="53">
        <v>606000</v>
      </c>
      <c r="J39" s="77"/>
      <c r="K39" s="38"/>
      <c r="L39" s="53"/>
      <c r="M39" s="79">
        <v>575</v>
      </c>
      <c r="N39" s="44"/>
      <c r="O39" s="523">
        <v>43923</v>
      </c>
      <c r="P39" s="44"/>
      <c r="Q39" s="9"/>
    </row>
    <row r="40" spans="1:17" ht="30" x14ac:dyDescent="0.25">
      <c r="A40" s="32" t="s">
        <v>496</v>
      </c>
      <c r="B40" s="75"/>
      <c r="C40" s="35"/>
      <c r="D40" s="9" t="s">
        <v>774</v>
      </c>
      <c r="E40" s="9" t="s">
        <v>903</v>
      </c>
      <c r="F40" s="523">
        <v>43922</v>
      </c>
      <c r="G40" s="42" t="s">
        <v>994</v>
      </c>
      <c r="H40" s="83" t="s">
        <v>995</v>
      </c>
      <c r="I40" s="53">
        <v>606000</v>
      </c>
      <c r="J40" s="77"/>
      <c r="K40" s="38"/>
      <c r="L40" s="53"/>
      <c r="M40" s="79">
        <v>429</v>
      </c>
      <c r="N40" s="57"/>
      <c r="O40" s="523">
        <v>43922</v>
      </c>
      <c r="P40" s="57"/>
      <c r="Q40" s="64"/>
    </row>
    <row r="41" spans="1:17" ht="30" x14ac:dyDescent="0.25">
      <c r="A41" s="23" t="s">
        <v>496</v>
      </c>
      <c r="B41" s="75"/>
      <c r="C41" s="75"/>
      <c r="D41" s="9" t="s">
        <v>775</v>
      </c>
      <c r="E41" s="9" t="s">
        <v>153</v>
      </c>
      <c r="F41" s="523">
        <v>43957</v>
      </c>
      <c r="G41" s="42" t="s">
        <v>994</v>
      </c>
      <c r="H41" s="83" t="s">
        <v>995</v>
      </c>
      <c r="I41" s="53">
        <v>221009</v>
      </c>
      <c r="J41" s="77"/>
      <c r="K41" s="38"/>
      <c r="L41" s="53"/>
      <c r="M41" s="79">
        <v>24981.7</v>
      </c>
      <c r="N41" s="44"/>
      <c r="O41" s="523">
        <v>43929</v>
      </c>
      <c r="P41" s="44"/>
      <c r="Q41" s="9"/>
    </row>
    <row r="42" spans="1:17" ht="30" x14ac:dyDescent="0.25">
      <c r="A42" s="32" t="s">
        <v>496</v>
      </c>
      <c r="B42" s="75"/>
      <c r="C42" s="35"/>
      <c r="D42" s="9" t="s">
        <v>776</v>
      </c>
      <c r="E42" s="9" t="s">
        <v>153</v>
      </c>
      <c r="F42" s="523">
        <v>43970</v>
      </c>
      <c r="G42" s="42" t="s">
        <v>994</v>
      </c>
      <c r="H42" s="83" t="s">
        <v>995</v>
      </c>
      <c r="I42" s="53">
        <v>221009</v>
      </c>
      <c r="J42" s="77"/>
      <c r="K42" s="38"/>
      <c r="L42" s="53"/>
      <c r="M42" s="79">
        <v>7259.6369999999997</v>
      </c>
      <c r="N42" s="57"/>
      <c r="O42" s="523">
        <v>43928</v>
      </c>
      <c r="P42" s="57"/>
      <c r="Q42" s="64"/>
    </row>
    <row r="43" spans="1:17" ht="45" x14ac:dyDescent="0.25">
      <c r="A43" s="23" t="s">
        <v>496</v>
      </c>
      <c r="B43" s="75"/>
      <c r="C43" s="75"/>
      <c r="D43" s="9" t="s">
        <v>777</v>
      </c>
      <c r="E43" s="9" t="s">
        <v>154</v>
      </c>
      <c r="F43" s="523">
        <v>43963</v>
      </c>
      <c r="G43" s="42" t="s">
        <v>994</v>
      </c>
      <c r="H43" s="83" t="s">
        <v>995</v>
      </c>
      <c r="I43" s="53">
        <v>221012</v>
      </c>
      <c r="J43" s="77"/>
      <c r="K43" s="38"/>
      <c r="L43" s="53"/>
      <c r="M43" s="79">
        <v>172197.86</v>
      </c>
      <c r="N43" s="44"/>
      <c r="O43" s="523">
        <v>43909</v>
      </c>
      <c r="P43" s="44"/>
      <c r="Q43" s="9"/>
    </row>
    <row r="44" spans="1:17" ht="30" x14ac:dyDescent="0.25">
      <c r="A44" s="32" t="s">
        <v>496</v>
      </c>
      <c r="B44" s="75"/>
      <c r="C44" s="35"/>
      <c r="D44" s="9" t="s">
        <v>778</v>
      </c>
      <c r="E44" s="9" t="s">
        <v>904</v>
      </c>
      <c r="F44" s="523">
        <v>43978</v>
      </c>
      <c r="G44" s="42" t="s">
        <v>994</v>
      </c>
      <c r="H44" s="83" t="s">
        <v>995</v>
      </c>
      <c r="I44" s="53">
        <v>221012</v>
      </c>
      <c r="J44" s="77"/>
      <c r="K44" s="38"/>
      <c r="L44" s="53"/>
      <c r="M44" s="79">
        <v>50089.61</v>
      </c>
      <c r="N44" s="57"/>
      <c r="O44" s="523">
        <v>43903</v>
      </c>
      <c r="P44" s="57"/>
      <c r="Q44" s="64"/>
    </row>
    <row r="45" spans="1:17" ht="30" x14ac:dyDescent="0.25">
      <c r="A45" s="23" t="s">
        <v>496</v>
      </c>
      <c r="B45" s="75"/>
      <c r="C45" s="75"/>
      <c r="D45" s="9" t="s">
        <v>779</v>
      </c>
      <c r="E45" s="9" t="s">
        <v>905</v>
      </c>
      <c r="F45" s="523">
        <v>43920</v>
      </c>
      <c r="G45" s="42" t="s">
        <v>994</v>
      </c>
      <c r="H45" s="83" t="s">
        <v>995</v>
      </c>
      <c r="I45" s="53">
        <v>221012</v>
      </c>
      <c r="J45" s="77"/>
      <c r="K45" s="38"/>
      <c r="L45" s="53"/>
      <c r="M45" s="79">
        <v>670.34</v>
      </c>
      <c r="N45" s="44"/>
      <c r="O45" s="523">
        <v>43909</v>
      </c>
      <c r="P45" s="44"/>
      <c r="Q45" s="9"/>
    </row>
    <row r="46" spans="1:17" ht="30" x14ac:dyDescent="0.25">
      <c r="A46" s="32" t="s">
        <v>496</v>
      </c>
      <c r="B46" s="75"/>
      <c r="C46" s="35"/>
      <c r="D46" s="9" t="s">
        <v>780</v>
      </c>
      <c r="E46" s="9" t="s">
        <v>906</v>
      </c>
      <c r="F46" s="523">
        <v>43958</v>
      </c>
      <c r="G46" s="42" t="s">
        <v>994</v>
      </c>
      <c r="H46" s="83" t="s">
        <v>995</v>
      </c>
      <c r="I46" s="53">
        <v>221019</v>
      </c>
      <c r="J46" s="77"/>
      <c r="K46" s="38"/>
      <c r="L46" s="53"/>
      <c r="M46" s="79">
        <v>3534.11</v>
      </c>
      <c r="N46" s="57"/>
      <c r="O46" s="523">
        <v>43934</v>
      </c>
      <c r="P46" s="57"/>
      <c r="Q46" s="64"/>
    </row>
    <row r="47" spans="1:17" ht="30" x14ac:dyDescent="0.25">
      <c r="A47" s="23" t="s">
        <v>496</v>
      </c>
      <c r="B47" s="75"/>
      <c r="C47" s="75"/>
      <c r="D47" s="9" t="s">
        <v>781</v>
      </c>
      <c r="E47" s="9" t="s">
        <v>907</v>
      </c>
      <c r="F47" s="523">
        <v>43976</v>
      </c>
      <c r="G47" s="42" t="s">
        <v>994</v>
      </c>
      <c r="H47" s="83" t="s">
        <v>995</v>
      </c>
      <c r="I47" s="53">
        <v>221019</v>
      </c>
      <c r="J47" s="77"/>
      <c r="K47" s="38"/>
      <c r="L47" s="53"/>
      <c r="M47" s="79">
        <v>8204.8799999999992</v>
      </c>
      <c r="N47" s="44"/>
      <c r="O47" s="523">
        <v>43914</v>
      </c>
      <c r="P47" s="44"/>
      <c r="Q47" s="9"/>
    </row>
    <row r="48" spans="1:17" ht="75" x14ac:dyDescent="0.25">
      <c r="A48" s="32" t="s">
        <v>496</v>
      </c>
      <c r="B48" s="75"/>
      <c r="C48" s="35"/>
      <c r="D48" s="9" t="s">
        <v>782</v>
      </c>
      <c r="E48" s="9" t="s">
        <v>908</v>
      </c>
      <c r="F48" s="523">
        <v>43970</v>
      </c>
      <c r="G48" s="42" t="s">
        <v>994</v>
      </c>
      <c r="H48" s="83" t="s">
        <v>995</v>
      </c>
      <c r="I48" s="53">
        <v>221014</v>
      </c>
      <c r="J48" s="77"/>
      <c r="K48" s="38"/>
      <c r="L48" s="53"/>
      <c r="M48" s="79">
        <v>7183.18</v>
      </c>
      <c r="N48" s="57"/>
      <c r="O48" s="523">
        <v>43902</v>
      </c>
      <c r="P48" s="57"/>
      <c r="Q48" s="64"/>
    </row>
    <row r="49" spans="1:17" ht="30" x14ac:dyDescent="0.25">
      <c r="A49" s="23" t="s">
        <v>496</v>
      </c>
      <c r="B49" s="75"/>
      <c r="C49" s="75"/>
      <c r="D49" s="9" t="s">
        <v>783</v>
      </c>
      <c r="E49" s="9" t="s">
        <v>909</v>
      </c>
      <c r="F49" s="523">
        <v>43979</v>
      </c>
      <c r="G49" s="42" t="s">
        <v>994</v>
      </c>
      <c r="H49" s="83" t="s">
        <v>995</v>
      </c>
      <c r="I49" s="53">
        <v>221012</v>
      </c>
      <c r="J49" s="77"/>
      <c r="K49" s="38"/>
      <c r="L49" s="53"/>
      <c r="M49" s="79">
        <v>15690.84</v>
      </c>
      <c r="N49" s="44"/>
      <c r="O49" s="523">
        <v>43906</v>
      </c>
      <c r="P49" s="44"/>
      <c r="Q49" s="9"/>
    </row>
    <row r="50" spans="1:17" ht="60" x14ac:dyDescent="0.25">
      <c r="A50" s="32" t="s">
        <v>496</v>
      </c>
      <c r="B50" s="75"/>
      <c r="C50" s="35"/>
      <c r="D50" s="9" t="s">
        <v>784</v>
      </c>
      <c r="E50" s="9" t="s">
        <v>910</v>
      </c>
      <c r="F50" s="523">
        <v>43964</v>
      </c>
      <c r="G50" s="42" t="s">
        <v>994</v>
      </c>
      <c r="H50" s="83" t="s">
        <v>995</v>
      </c>
      <c r="I50" s="53">
        <v>221012</v>
      </c>
      <c r="J50" s="77"/>
      <c r="K50" s="38"/>
      <c r="L50" s="53"/>
      <c r="M50" s="79">
        <v>12196.8</v>
      </c>
      <c r="N50" s="57"/>
      <c r="O50" s="523"/>
      <c r="P50" s="57"/>
      <c r="Q50" s="64"/>
    </row>
    <row r="51" spans="1:17" ht="30" x14ac:dyDescent="0.25">
      <c r="A51" s="23" t="s">
        <v>496</v>
      </c>
      <c r="B51" s="75"/>
      <c r="C51" s="75"/>
      <c r="D51" s="9" t="s">
        <v>785</v>
      </c>
      <c r="E51" s="9" t="s">
        <v>190</v>
      </c>
      <c r="F51" s="527" t="s">
        <v>973</v>
      </c>
      <c r="G51" s="42" t="s">
        <v>994</v>
      </c>
      <c r="H51" s="83" t="s">
        <v>995</v>
      </c>
      <c r="I51" s="53">
        <v>603000</v>
      </c>
      <c r="J51" s="77"/>
      <c r="K51" s="38"/>
      <c r="L51" s="53"/>
      <c r="M51" s="79">
        <v>198129.52</v>
      </c>
      <c r="N51" s="44"/>
      <c r="O51" s="523">
        <v>43948</v>
      </c>
      <c r="P51" s="44"/>
      <c r="Q51" s="9"/>
    </row>
    <row r="52" spans="1:17" ht="30" x14ac:dyDescent="0.25">
      <c r="A52" s="32" t="s">
        <v>496</v>
      </c>
      <c r="B52" s="75"/>
      <c r="C52" s="35"/>
      <c r="D52" s="9" t="s">
        <v>786</v>
      </c>
      <c r="E52" s="9" t="s">
        <v>911</v>
      </c>
      <c r="F52" s="523">
        <v>43973</v>
      </c>
      <c r="G52" s="42" t="s">
        <v>994</v>
      </c>
      <c r="H52" s="83" t="s">
        <v>995</v>
      </c>
      <c r="I52" s="53">
        <v>221014</v>
      </c>
      <c r="J52" s="77"/>
      <c r="K52" s="38"/>
      <c r="L52" s="53"/>
      <c r="M52" s="79">
        <v>4300</v>
      </c>
      <c r="N52" s="57"/>
      <c r="O52" s="523">
        <v>43950</v>
      </c>
      <c r="P52" s="57"/>
      <c r="Q52" s="64"/>
    </row>
    <row r="53" spans="1:17" ht="45" x14ac:dyDescent="0.25">
      <c r="A53" s="23" t="s">
        <v>496</v>
      </c>
      <c r="B53" s="75"/>
      <c r="C53" s="75"/>
      <c r="D53" s="9" t="s">
        <v>787</v>
      </c>
      <c r="E53" s="9" t="s">
        <v>912</v>
      </c>
      <c r="F53" s="523">
        <v>43979</v>
      </c>
      <c r="G53" s="42" t="s">
        <v>994</v>
      </c>
      <c r="H53" s="83" t="s">
        <v>995</v>
      </c>
      <c r="I53" s="53">
        <v>221012</v>
      </c>
      <c r="J53" s="77"/>
      <c r="K53" s="38"/>
      <c r="L53" s="53"/>
      <c r="M53" s="79">
        <v>18600</v>
      </c>
      <c r="N53" s="44"/>
      <c r="O53" s="523">
        <v>43962</v>
      </c>
      <c r="P53" s="44"/>
      <c r="Q53" s="9"/>
    </row>
    <row r="54" spans="1:17" ht="45" x14ac:dyDescent="0.25">
      <c r="A54" s="32" t="s">
        <v>496</v>
      </c>
      <c r="B54" s="75"/>
      <c r="C54" s="35"/>
      <c r="D54" s="9" t="s">
        <v>788</v>
      </c>
      <c r="E54" s="9" t="s">
        <v>913</v>
      </c>
      <c r="F54" s="523">
        <v>43976</v>
      </c>
      <c r="G54" s="42" t="s">
        <v>994</v>
      </c>
      <c r="H54" s="83" t="s">
        <v>995</v>
      </c>
      <c r="I54" s="53">
        <v>221009</v>
      </c>
      <c r="J54" s="77"/>
      <c r="K54" s="38"/>
      <c r="L54" s="53"/>
      <c r="M54" s="79">
        <v>10424.34</v>
      </c>
      <c r="N54" s="57"/>
      <c r="O54" s="523">
        <v>43917</v>
      </c>
      <c r="P54" s="57"/>
      <c r="Q54" s="64"/>
    </row>
    <row r="55" spans="1:17" ht="45" x14ac:dyDescent="0.25">
      <c r="A55" s="23" t="s">
        <v>496</v>
      </c>
      <c r="B55" s="75"/>
      <c r="C55" s="75"/>
      <c r="D55" s="9" t="s">
        <v>789</v>
      </c>
      <c r="E55" s="9" t="s">
        <v>914</v>
      </c>
      <c r="F55" s="523">
        <v>43971</v>
      </c>
      <c r="G55" s="42" t="s">
        <v>994</v>
      </c>
      <c r="H55" s="83" t="s">
        <v>995</v>
      </c>
      <c r="I55" s="53">
        <v>221009</v>
      </c>
      <c r="J55" s="77"/>
      <c r="K55" s="38"/>
      <c r="L55" s="53"/>
      <c r="M55" s="79">
        <v>14978.27</v>
      </c>
      <c r="N55" s="44"/>
      <c r="O55" s="523">
        <v>43971</v>
      </c>
      <c r="P55" s="44"/>
      <c r="Q55" s="9"/>
    </row>
    <row r="56" spans="1:17" ht="45" x14ac:dyDescent="0.25">
      <c r="A56" s="32" t="s">
        <v>496</v>
      </c>
      <c r="B56" s="75"/>
      <c r="C56" s="35"/>
      <c r="D56" s="9" t="s">
        <v>790</v>
      </c>
      <c r="E56" s="9" t="s">
        <v>915</v>
      </c>
      <c r="F56" s="523">
        <v>43979</v>
      </c>
      <c r="G56" s="42" t="s">
        <v>994</v>
      </c>
      <c r="H56" s="83" t="s">
        <v>995</v>
      </c>
      <c r="I56" s="53">
        <v>221009</v>
      </c>
      <c r="J56" s="77"/>
      <c r="K56" s="38"/>
      <c r="L56" s="53"/>
      <c r="M56" s="79">
        <v>124.65</v>
      </c>
      <c r="N56" s="57"/>
      <c r="O56" s="523">
        <v>43979</v>
      </c>
      <c r="P56" s="57"/>
      <c r="Q56" s="64"/>
    </row>
    <row r="57" spans="1:17" ht="30" x14ac:dyDescent="0.25">
      <c r="A57" s="23" t="s">
        <v>496</v>
      </c>
      <c r="B57" s="75"/>
      <c r="C57" s="75"/>
      <c r="D57" s="9" t="s">
        <v>791</v>
      </c>
      <c r="E57" s="9" t="s">
        <v>916</v>
      </c>
      <c r="F57" s="523">
        <v>43979</v>
      </c>
      <c r="G57" s="42" t="s">
        <v>994</v>
      </c>
      <c r="H57" s="83" t="s">
        <v>995</v>
      </c>
      <c r="I57" s="53">
        <v>221009</v>
      </c>
      <c r="J57" s="77"/>
      <c r="K57" s="38"/>
      <c r="L57" s="53"/>
      <c r="M57" s="79">
        <v>588</v>
      </c>
      <c r="N57" s="44"/>
      <c r="O57" s="523"/>
      <c r="P57" s="44"/>
      <c r="Q57" s="9"/>
    </row>
    <row r="58" spans="1:17" ht="30" x14ac:dyDescent="0.25">
      <c r="A58" s="32" t="s">
        <v>496</v>
      </c>
      <c r="B58" s="75"/>
      <c r="C58" s="35"/>
      <c r="D58" s="9" t="s">
        <v>791</v>
      </c>
      <c r="E58" s="9" t="s">
        <v>917</v>
      </c>
      <c r="F58" s="523">
        <v>43979</v>
      </c>
      <c r="G58" s="42" t="s">
        <v>994</v>
      </c>
      <c r="H58" s="83" t="s">
        <v>995</v>
      </c>
      <c r="I58" s="53">
        <v>221009</v>
      </c>
      <c r="J58" s="77"/>
      <c r="K58" s="38"/>
      <c r="L58" s="53"/>
      <c r="M58" s="79">
        <v>1320</v>
      </c>
      <c r="N58" s="57"/>
      <c r="O58" s="523"/>
      <c r="P58" s="57"/>
      <c r="Q58" s="64"/>
    </row>
    <row r="59" spans="1:17" ht="30" x14ac:dyDescent="0.25">
      <c r="A59" s="23" t="s">
        <v>496</v>
      </c>
      <c r="B59" s="75"/>
      <c r="C59" s="75"/>
      <c r="D59" s="9" t="s">
        <v>792</v>
      </c>
      <c r="E59" s="9" t="s">
        <v>900</v>
      </c>
      <c r="F59" s="525" t="s">
        <v>974</v>
      </c>
      <c r="G59" s="42" t="s">
        <v>994</v>
      </c>
      <c r="H59" s="83" t="s">
        <v>995</v>
      </c>
      <c r="I59" s="53">
        <v>203000</v>
      </c>
      <c r="J59" s="77"/>
      <c r="K59" s="38"/>
      <c r="L59" s="53"/>
      <c r="M59" s="79">
        <v>3630</v>
      </c>
      <c r="N59" s="44"/>
      <c r="O59" s="523">
        <v>43971</v>
      </c>
      <c r="P59" s="44"/>
      <c r="Q59" s="9"/>
    </row>
    <row r="60" spans="1:17" ht="45" x14ac:dyDescent="0.25">
      <c r="A60" s="32" t="s">
        <v>496</v>
      </c>
      <c r="B60" s="75"/>
      <c r="C60" s="35"/>
      <c r="D60" s="9" t="s">
        <v>793</v>
      </c>
      <c r="E60" s="9" t="s">
        <v>900</v>
      </c>
      <c r="F60" s="526" t="s">
        <v>975</v>
      </c>
      <c r="G60" s="42" t="s">
        <v>994</v>
      </c>
      <c r="H60" s="83" t="s">
        <v>995</v>
      </c>
      <c r="I60" s="53">
        <v>203000</v>
      </c>
      <c r="J60" s="77"/>
      <c r="K60" s="38"/>
      <c r="L60" s="53"/>
      <c r="M60" s="79">
        <v>3630</v>
      </c>
      <c r="N60" s="57"/>
      <c r="O60" s="523">
        <v>43982</v>
      </c>
      <c r="P60" s="57"/>
      <c r="Q60" s="64"/>
    </row>
    <row r="61" spans="1:17" ht="45" x14ac:dyDescent="0.25">
      <c r="A61" s="23" t="s">
        <v>496</v>
      </c>
      <c r="B61" s="75"/>
      <c r="C61" s="75"/>
      <c r="D61" s="9" t="s">
        <v>794</v>
      </c>
      <c r="E61" s="9" t="s">
        <v>914</v>
      </c>
      <c r="F61" s="523">
        <v>43990</v>
      </c>
      <c r="G61" s="42" t="s">
        <v>994</v>
      </c>
      <c r="H61" s="83" t="s">
        <v>995</v>
      </c>
      <c r="I61" s="53">
        <v>221009</v>
      </c>
      <c r="J61" s="77"/>
      <c r="K61" s="38"/>
      <c r="L61" s="53"/>
      <c r="M61" s="79">
        <v>874.07</v>
      </c>
      <c r="N61" s="44"/>
      <c r="O61" s="523">
        <v>43973</v>
      </c>
      <c r="P61" s="44"/>
      <c r="Q61" s="9"/>
    </row>
    <row r="62" spans="1:17" ht="75" x14ac:dyDescent="0.25">
      <c r="A62" s="32" t="s">
        <v>496</v>
      </c>
      <c r="B62" s="75"/>
      <c r="C62" s="35"/>
      <c r="D62" s="9" t="s">
        <v>795</v>
      </c>
      <c r="E62" s="9" t="s">
        <v>918</v>
      </c>
      <c r="F62" s="523">
        <v>43990</v>
      </c>
      <c r="G62" s="42" t="s">
        <v>994</v>
      </c>
      <c r="H62" s="83" t="s">
        <v>995</v>
      </c>
      <c r="I62" s="53">
        <v>221009</v>
      </c>
      <c r="J62" s="77"/>
      <c r="K62" s="38"/>
      <c r="L62" s="53"/>
      <c r="M62" s="79">
        <v>304.44</v>
      </c>
      <c r="N62" s="57"/>
      <c r="O62" s="523"/>
      <c r="P62" s="57"/>
      <c r="Q62" s="64"/>
    </row>
    <row r="63" spans="1:17" ht="30" x14ac:dyDescent="0.25">
      <c r="A63" s="23" t="s">
        <v>496</v>
      </c>
      <c r="B63" s="75"/>
      <c r="C63" s="75"/>
      <c r="D63" s="9" t="s">
        <v>796</v>
      </c>
      <c r="E63" s="9" t="s">
        <v>919</v>
      </c>
      <c r="F63" s="523">
        <v>43977</v>
      </c>
      <c r="G63" s="42" t="s">
        <v>994</v>
      </c>
      <c r="H63" s="83" t="s">
        <v>995</v>
      </c>
      <c r="I63" s="53">
        <v>220000</v>
      </c>
      <c r="J63" s="77"/>
      <c r="K63" s="38"/>
      <c r="L63" s="53"/>
      <c r="M63" s="79">
        <v>136.1</v>
      </c>
      <c r="N63" s="44"/>
      <c r="O63" s="523">
        <v>43985</v>
      </c>
      <c r="P63" s="44"/>
      <c r="Q63" s="9"/>
    </row>
    <row r="64" spans="1:17" ht="45" x14ac:dyDescent="0.25">
      <c r="A64" s="32" t="s">
        <v>496</v>
      </c>
      <c r="B64" s="75"/>
      <c r="C64" s="35"/>
      <c r="D64" s="9" t="s">
        <v>797</v>
      </c>
      <c r="E64" s="9" t="s">
        <v>920</v>
      </c>
      <c r="F64" s="525" t="s">
        <v>976</v>
      </c>
      <c r="G64" s="42" t="s">
        <v>996</v>
      </c>
      <c r="H64" s="83" t="s">
        <v>997</v>
      </c>
      <c r="I64" s="53" t="s">
        <v>1012</v>
      </c>
      <c r="J64" s="77"/>
      <c r="K64" s="38"/>
      <c r="L64" s="53"/>
      <c r="M64" s="79">
        <v>3630</v>
      </c>
      <c r="N64" s="57"/>
      <c r="O64" s="526">
        <v>43971</v>
      </c>
      <c r="P64" s="57"/>
      <c r="Q64" s="64" t="s">
        <v>1051</v>
      </c>
    </row>
    <row r="65" spans="1:17" ht="30" x14ac:dyDescent="0.25">
      <c r="A65" s="23" t="s">
        <v>496</v>
      </c>
      <c r="B65" s="75"/>
      <c r="C65" s="75"/>
      <c r="D65" s="9" t="s">
        <v>798</v>
      </c>
      <c r="E65" s="9" t="s">
        <v>920</v>
      </c>
      <c r="F65" s="525" t="s">
        <v>977</v>
      </c>
      <c r="G65" s="42" t="s">
        <v>996</v>
      </c>
      <c r="H65" s="83" t="s">
        <v>997</v>
      </c>
      <c r="I65" s="53" t="s">
        <v>1012</v>
      </c>
      <c r="J65" s="77"/>
      <c r="K65" s="38"/>
      <c r="L65" s="53"/>
      <c r="M65" s="79">
        <v>3630</v>
      </c>
      <c r="N65" s="44"/>
      <c r="O65" s="526">
        <v>43983</v>
      </c>
      <c r="P65" s="44"/>
      <c r="Q65" s="9" t="s">
        <v>1052</v>
      </c>
    </row>
    <row r="66" spans="1:17" ht="75" x14ac:dyDescent="0.25">
      <c r="A66" s="32" t="s">
        <v>496</v>
      </c>
      <c r="B66" s="75"/>
      <c r="C66" s="35"/>
      <c r="D66" s="9" t="s">
        <v>799</v>
      </c>
      <c r="E66" s="9" t="s">
        <v>921</v>
      </c>
      <c r="F66" s="523">
        <v>44033</v>
      </c>
      <c r="G66" s="42" t="s">
        <v>996</v>
      </c>
      <c r="H66" s="83" t="s">
        <v>997</v>
      </c>
      <c r="I66" s="53" t="s">
        <v>1013</v>
      </c>
      <c r="J66" s="77"/>
      <c r="K66" s="38"/>
      <c r="L66" s="53"/>
      <c r="M66" s="79">
        <v>9745.34</v>
      </c>
      <c r="N66" s="57"/>
      <c r="O66" s="545">
        <v>44027</v>
      </c>
      <c r="P66" s="57"/>
      <c r="Q66" s="64" t="s">
        <v>1053</v>
      </c>
    </row>
    <row r="67" spans="1:17" ht="45" x14ac:dyDescent="0.25">
      <c r="A67" s="23" t="s">
        <v>496</v>
      </c>
      <c r="B67" s="75"/>
      <c r="C67" s="75"/>
      <c r="D67" s="9" t="s">
        <v>800</v>
      </c>
      <c r="E67" s="9" t="s">
        <v>922</v>
      </c>
      <c r="F67" s="523">
        <v>44196</v>
      </c>
      <c r="G67" s="42" t="s">
        <v>996</v>
      </c>
      <c r="H67" s="83" t="s">
        <v>997</v>
      </c>
      <c r="I67" s="53" t="s">
        <v>1014</v>
      </c>
      <c r="J67" s="77"/>
      <c r="K67" s="38"/>
      <c r="L67" s="53"/>
      <c r="M67" s="79">
        <v>22335</v>
      </c>
      <c r="N67" s="44"/>
      <c r="O67" s="523">
        <v>44007</v>
      </c>
      <c r="P67" s="44"/>
      <c r="Q67" s="9" t="s">
        <v>800</v>
      </c>
    </row>
    <row r="68" spans="1:17" ht="60" x14ac:dyDescent="0.25">
      <c r="A68" s="32" t="s">
        <v>496</v>
      </c>
      <c r="B68" s="75"/>
      <c r="C68" s="35"/>
      <c r="D68" s="9" t="s">
        <v>801</v>
      </c>
      <c r="E68" s="9" t="s">
        <v>922</v>
      </c>
      <c r="F68" s="523">
        <v>44196</v>
      </c>
      <c r="G68" s="42" t="s">
        <v>996</v>
      </c>
      <c r="H68" s="83" t="s">
        <v>997</v>
      </c>
      <c r="I68" s="53" t="s">
        <v>1014</v>
      </c>
      <c r="J68" s="77"/>
      <c r="K68" s="38"/>
      <c r="L68" s="53"/>
      <c r="M68" s="79">
        <v>65142</v>
      </c>
      <c r="N68" s="57"/>
      <c r="O68" s="523">
        <v>44008</v>
      </c>
      <c r="P68" s="57"/>
      <c r="Q68" s="64" t="s">
        <v>801</v>
      </c>
    </row>
    <row r="69" spans="1:17" ht="45" x14ac:dyDescent="0.25">
      <c r="A69" s="23" t="s">
        <v>496</v>
      </c>
      <c r="B69" s="75"/>
      <c r="C69" s="75"/>
      <c r="D69" s="9" t="s">
        <v>802</v>
      </c>
      <c r="E69" s="9" t="s">
        <v>922</v>
      </c>
      <c r="F69" s="523">
        <v>44014</v>
      </c>
      <c r="G69" s="42" t="s">
        <v>996</v>
      </c>
      <c r="H69" s="83" t="s">
        <v>997</v>
      </c>
      <c r="I69" s="53" t="s">
        <v>1014</v>
      </c>
      <c r="J69" s="77"/>
      <c r="K69" s="38"/>
      <c r="L69" s="53"/>
      <c r="M69" s="79">
        <v>17424</v>
      </c>
      <c r="N69" s="44"/>
      <c r="O69" s="523">
        <v>43977</v>
      </c>
      <c r="P69" s="44"/>
      <c r="Q69" s="9" t="s">
        <v>1054</v>
      </c>
    </row>
    <row r="70" spans="1:17" ht="30" x14ac:dyDescent="0.25">
      <c r="A70" s="32" t="s">
        <v>496</v>
      </c>
      <c r="B70" s="75"/>
      <c r="C70" s="35"/>
      <c r="D70" s="9" t="s">
        <v>803</v>
      </c>
      <c r="E70" s="9" t="s">
        <v>923</v>
      </c>
      <c r="F70" s="528">
        <v>44043</v>
      </c>
      <c r="G70" s="42" t="s">
        <v>996</v>
      </c>
      <c r="H70" s="83" t="s">
        <v>997</v>
      </c>
      <c r="I70" s="53" t="s">
        <v>1014</v>
      </c>
      <c r="J70" s="77"/>
      <c r="K70" s="38"/>
      <c r="L70" s="53"/>
      <c r="M70" s="79">
        <v>22817.47</v>
      </c>
      <c r="N70" s="57"/>
      <c r="O70" s="523">
        <v>43980</v>
      </c>
      <c r="P70" s="57"/>
      <c r="Q70" s="64" t="s">
        <v>1055</v>
      </c>
    </row>
    <row r="71" spans="1:17" ht="45" x14ac:dyDescent="0.25">
      <c r="A71" s="23" t="s">
        <v>496</v>
      </c>
      <c r="B71" s="75"/>
      <c r="C71" s="75"/>
      <c r="D71" s="9" t="s">
        <v>804</v>
      </c>
      <c r="E71" s="9" t="s">
        <v>924</v>
      </c>
      <c r="F71" s="523">
        <v>44005</v>
      </c>
      <c r="G71" s="42" t="s">
        <v>996</v>
      </c>
      <c r="H71" s="83" t="s">
        <v>997</v>
      </c>
      <c r="I71" s="53" t="s">
        <v>1015</v>
      </c>
      <c r="J71" s="77"/>
      <c r="K71" s="38"/>
      <c r="L71" s="53"/>
      <c r="M71" s="79">
        <v>236280</v>
      </c>
      <c r="N71" s="44"/>
      <c r="O71" s="523">
        <v>43983</v>
      </c>
      <c r="P71" s="44"/>
      <c r="Q71" s="9" t="s">
        <v>1056</v>
      </c>
    </row>
    <row r="72" spans="1:17" ht="30" x14ac:dyDescent="0.25">
      <c r="A72" s="32" t="s">
        <v>496</v>
      </c>
      <c r="B72" s="75"/>
      <c r="C72" s="35"/>
      <c r="D72" s="9" t="s">
        <v>805</v>
      </c>
      <c r="E72" s="9" t="s">
        <v>925</v>
      </c>
      <c r="F72" s="523">
        <v>44043</v>
      </c>
      <c r="G72" s="42" t="s">
        <v>996</v>
      </c>
      <c r="H72" s="83" t="s">
        <v>997</v>
      </c>
      <c r="I72" s="53" t="s">
        <v>1016</v>
      </c>
      <c r="J72" s="77"/>
      <c r="K72" s="38"/>
      <c r="L72" s="53"/>
      <c r="M72" s="79">
        <v>18687</v>
      </c>
      <c r="N72" s="57"/>
      <c r="O72" s="523">
        <v>43980</v>
      </c>
      <c r="P72" s="57"/>
      <c r="Q72" s="64" t="s">
        <v>1057</v>
      </c>
    </row>
    <row r="73" spans="1:17" ht="45" x14ac:dyDescent="0.25">
      <c r="A73" s="23" t="s">
        <v>496</v>
      </c>
      <c r="B73" s="75"/>
      <c r="C73" s="75"/>
      <c r="D73" s="9" t="s">
        <v>806</v>
      </c>
      <c r="E73" s="9" t="s">
        <v>926</v>
      </c>
      <c r="F73" s="523">
        <v>44011</v>
      </c>
      <c r="G73" s="42" t="s">
        <v>996</v>
      </c>
      <c r="H73" s="83" t="s">
        <v>997</v>
      </c>
      <c r="I73" s="53" t="s">
        <v>1016</v>
      </c>
      <c r="J73" s="77"/>
      <c r="K73" s="38"/>
      <c r="L73" s="53"/>
      <c r="M73" s="79">
        <v>4836.8900000000003</v>
      </c>
      <c r="N73" s="44"/>
      <c r="O73" s="523">
        <v>43906</v>
      </c>
      <c r="P73" s="44"/>
      <c r="Q73" s="9" t="s">
        <v>806</v>
      </c>
    </row>
    <row r="74" spans="1:17" ht="75" x14ac:dyDescent="0.25">
      <c r="A74" s="32" t="s">
        <v>496</v>
      </c>
      <c r="B74" s="75"/>
      <c r="C74" s="35"/>
      <c r="D74" s="9" t="s">
        <v>807</v>
      </c>
      <c r="E74" s="9" t="s">
        <v>927</v>
      </c>
      <c r="F74" s="526" t="s">
        <v>978</v>
      </c>
      <c r="G74" s="42" t="s">
        <v>996</v>
      </c>
      <c r="H74" s="83" t="s">
        <v>997</v>
      </c>
      <c r="I74" s="53" t="s">
        <v>1017</v>
      </c>
      <c r="J74" s="77"/>
      <c r="K74" s="38"/>
      <c r="L74" s="53"/>
      <c r="M74" s="79">
        <v>44240</v>
      </c>
      <c r="N74" s="57"/>
      <c r="O74" s="526">
        <v>44000</v>
      </c>
      <c r="P74" s="57"/>
      <c r="Q74" s="64" t="s">
        <v>807</v>
      </c>
    </row>
    <row r="75" spans="1:17" ht="45" x14ac:dyDescent="0.25">
      <c r="A75" s="23" t="s">
        <v>496</v>
      </c>
      <c r="B75" s="75"/>
      <c r="C75" s="75"/>
      <c r="D75" s="9" t="s">
        <v>808</v>
      </c>
      <c r="E75" s="9" t="s">
        <v>928</v>
      </c>
      <c r="F75" s="523">
        <v>44019</v>
      </c>
      <c r="G75" s="42" t="s">
        <v>996</v>
      </c>
      <c r="H75" s="83" t="s">
        <v>997</v>
      </c>
      <c r="I75" s="53" t="s">
        <v>1018</v>
      </c>
      <c r="J75" s="77"/>
      <c r="K75" s="38"/>
      <c r="L75" s="53"/>
      <c r="M75" s="79">
        <v>556.6</v>
      </c>
      <c r="N75" s="44"/>
      <c r="O75" s="526">
        <v>43997</v>
      </c>
      <c r="P75" s="44"/>
      <c r="Q75" s="9" t="s">
        <v>1058</v>
      </c>
    </row>
    <row r="76" spans="1:17" ht="23.25" x14ac:dyDescent="0.25">
      <c r="A76" s="32" t="s">
        <v>496</v>
      </c>
      <c r="B76" s="75"/>
      <c r="C76" s="35"/>
      <c r="D76" s="9" t="s">
        <v>809</v>
      </c>
      <c r="E76" s="9" t="s">
        <v>929</v>
      </c>
      <c r="F76" s="529" t="s">
        <v>979</v>
      </c>
      <c r="G76" s="42" t="s">
        <v>998</v>
      </c>
      <c r="H76" s="83" t="s">
        <v>999</v>
      </c>
      <c r="I76" s="53" t="s">
        <v>208</v>
      </c>
      <c r="J76" s="77"/>
      <c r="K76" s="38"/>
      <c r="L76" s="53"/>
      <c r="M76" s="79">
        <v>114950</v>
      </c>
      <c r="N76" s="57"/>
      <c r="O76" s="529" t="s">
        <v>1030</v>
      </c>
      <c r="P76" s="57"/>
      <c r="Q76" s="64"/>
    </row>
    <row r="77" spans="1:17" ht="30" x14ac:dyDescent="0.25">
      <c r="A77" s="23" t="s">
        <v>496</v>
      </c>
      <c r="B77" s="75"/>
      <c r="C77" s="75"/>
      <c r="D77" s="9" t="s">
        <v>810</v>
      </c>
      <c r="E77" s="9" t="s">
        <v>930</v>
      </c>
      <c r="F77" s="529" t="s">
        <v>979</v>
      </c>
      <c r="G77" s="42" t="s">
        <v>998</v>
      </c>
      <c r="H77" s="83" t="s">
        <v>999</v>
      </c>
      <c r="I77" s="53" t="s">
        <v>208</v>
      </c>
      <c r="J77" s="77"/>
      <c r="K77" s="38"/>
      <c r="L77" s="53"/>
      <c r="M77" s="79">
        <v>8189.28</v>
      </c>
      <c r="N77" s="44"/>
      <c r="O77" s="529" t="s">
        <v>1030</v>
      </c>
      <c r="P77" s="44"/>
      <c r="Q77" s="9"/>
    </row>
    <row r="78" spans="1:17" ht="23.25" x14ac:dyDescent="0.25">
      <c r="A78" s="32" t="s">
        <v>496</v>
      </c>
      <c r="B78" s="75"/>
      <c r="C78" s="35"/>
      <c r="D78" s="9" t="s">
        <v>811</v>
      </c>
      <c r="E78" s="9" t="s">
        <v>931</v>
      </c>
      <c r="F78" s="529" t="s">
        <v>979</v>
      </c>
      <c r="G78" s="42" t="s">
        <v>998</v>
      </c>
      <c r="H78" s="83" t="s">
        <v>999</v>
      </c>
      <c r="I78" s="53" t="s">
        <v>208</v>
      </c>
      <c r="J78" s="77"/>
      <c r="K78" s="38"/>
      <c r="L78" s="53"/>
      <c r="M78" s="79">
        <v>5591.02</v>
      </c>
      <c r="N78" s="57"/>
      <c r="O78" s="529" t="s">
        <v>1030</v>
      </c>
      <c r="P78" s="57"/>
      <c r="Q78" s="64"/>
    </row>
    <row r="79" spans="1:17" x14ac:dyDescent="0.25">
      <c r="A79" s="23" t="s">
        <v>496</v>
      </c>
      <c r="B79" s="75"/>
      <c r="C79" s="75"/>
      <c r="D79" s="9" t="s">
        <v>812</v>
      </c>
      <c r="E79" s="9" t="s">
        <v>929</v>
      </c>
      <c r="F79" s="529" t="s">
        <v>979</v>
      </c>
      <c r="G79" s="42" t="s">
        <v>998</v>
      </c>
      <c r="H79" s="83" t="s">
        <v>999</v>
      </c>
      <c r="I79" s="53" t="s">
        <v>208</v>
      </c>
      <c r="J79" s="77"/>
      <c r="K79" s="38"/>
      <c r="L79" s="53"/>
      <c r="M79" s="79">
        <v>48400</v>
      </c>
      <c r="N79" s="44"/>
      <c r="O79" s="529" t="s">
        <v>1030</v>
      </c>
      <c r="P79" s="44"/>
      <c r="Q79" s="9"/>
    </row>
    <row r="80" spans="1:17" ht="30" x14ac:dyDescent="0.25">
      <c r="A80" s="32" t="s">
        <v>496</v>
      </c>
      <c r="B80" s="75"/>
      <c r="C80" s="35"/>
      <c r="D80" s="9" t="s">
        <v>812</v>
      </c>
      <c r="E80" s="9" t="s">
        <v>930</v>
      </c>
      <c r="F80" s="529" t="s">
        <v>979</v>
      </c>
      <c r="G80" s="42" t="s">
        <v>998</v>
      </c>
      <c r="H80" s="83" t="s">
        <v>999</v>
      </c>
      <c r="I80" s="53" t="s">
        <v>208</v>
      </c>
      <c r="J80" s="77"/>
      <c r="K80" s="38"/>
      <c r="L80" s="53"/>
      <c r="M80" s="79">
        <v>6171</v>
      </c>
      <c r="N80" s="57"/>
      <c r="O80" s="529" t="s">
        <v>1030</v>
      </c>
      <c r="P80" s="57"/>
      <c r="Q80" s="64"/>
    </row>
    <row r="81" spans="1:17" x14ac:dyDescent="0.25">
      <c r="A81" s="23" t="s">
        <v>496</v>
      </c>
      <c r="B81" s="75"/>
      <c r="C81" s="75"/>
      <c r="D81" s="9" t="s">
        <v>813</v>
      </c>
      <c r="E81" s="9" t="s">
        <v>932</v>
      </c>
      <c r="F81" s="529" t="s">
        <v>979</v>
      </c>
      <c r="G81" s="42" t="s">
        <v>998</v>
      </c>
      <c r="H81" s="83" t="s">
        <v>999</v>
      </c>
      <c r="I81" s="53" t="s">
        <v>208</v>
      </c>
      <c r="J81" s="77"/>
      <c r="K81" s="38"/>
      <c r="L81" s="53"/>
      <c r="M81" s="79">
        <v>198129.52</v>
      </c>
      <c r="N81" s="44"/>
      <c r="O81" s="529" t="s">
        <v>1031</v>
      </c>
      <c r="P81" s="44"/>
      <c r="Q81" s="9"/>
    </row>
    <row r="82" spans="1:17" ht="30" x14ac:dyDescent="0.25">
      <c r="A82" s="32" t="s">
        <v>496</v>
      </c>
      <c r="B82" s="75"/>
      <c r="C82" s="35"/>
      <c r="D82" s="9" t="s">
        <v>810</v>
      </c>
      <c r="E82" s="9" t="s">
        <v>930</v>
      </c>
      <c r="F82" s="529" t="s">
        <v>979</v>
      </c>
      <c r="G82" s="42" t="s">
        <v>998</v>
      </c>
      <c r="H82" s="83" t="s">
        <v>999</v>
      </c>
      <c r="I82" s="53" t="s">
        <v>208</v>
      </c>
      <c r="J82" s="77"/>
      <c r="K82" s="38"/>
      <c r="L82" s="53"/>
      <c r="M82" s="79">
        <v>7648</v>
      </c>
      <c r="N82" s="57"/>
      <c r="O82" s="529" t="s">
        <v>1031</v>
      </c>
      <c r="P82" s="57"/>
      <c r="Q82" s="64"/>
    </row>
    <row r="83" spans="1:17" x14ac:dyDescent="0.25">
      <c r="A83" s="23" t="s">
        <v>496</v>
      </c>
      <c r="B83" s="75"/>
      <c r="C83" s="75"/>
      <c r="D83" s="9" t="s">
        <v>814</v>
      </c>
      <c r="E83" s="9" t="s">
        <v>154</v>
      </c>
      <c r="F83" s="529" t="s">
        <v>979</v>
      </c>
      <c r="G83" s="42" t="s">
        <v>998</v>
      </c>
      <c r="H83" s="83" t="s">
        <v>999</v>
      </c>
      <c r="I83" s="53" t="s">
        <v>208</v>
      </c>
      <c r="J83" s="77"/>
      <c r="K83" s="38"/>
      <c r="L83" s="53"/>
      <c r="M83" s="79">
        <v>72500</v>
      </c>
      <c r="N83" s="44"/>
      <c r="O83" s="529" t="s">
        <v>1031</v>
      </c>
      <c r="P83" s="44"/>
      <c r="Q83" s="9"/>
    </row>
    <row r="84" spans="1:17" ht="23.25" x14ac:dyDescent="0.25">
      <c r="A84" s="32" t="s">
        <v>496</v>
      </c>
      <c r="B84" s="75"/>
      <c r="C84" s="35"/>
      <c r="D84" s="9" t="s">
        <v>815</v>
      </c>
      <c r="E84" s="9" t="s">
        <v>933</v>
      </c>
      <c r="F84" s="529" t="s">
        <v>979</v>
      </c>
      <c r="G84" s="42" t="s">
        <v>998</v>
      </c>
      <c r="H84" s="83" t="s">
        <v>999</v>
      </c>
      <c r="I84" s="53" t="s">
        <v>208</v>
      </c>
      <c r="J84" s="77"/>
      <c r="K84" s="38"/>
      <c r="L84" s="53"/>
      <c r="M84" s="79">
        <v>13800</v>
      </c>
      <c r="N84" s="57"/>
      <c r="O84" s="529" t="s">
        <v>1032</v>
      </c>
      <c r="P84" s="57"/>
      <c r="Q84" s="64"/>
    </row>
    <row r="85" spans="1:17" x14ac:dyDescent="0.25">
      <c r="A85" s="23" t="s">
        <v>496</v>
      </c>
      <c r="B85" s="75"/>
      <c r="C85" s="75"/>
      <c r="D85" s="9" t="s">
        <v>816</v>
      </c>
      <c r="E85" s="9" t="s">
        <v>934</v>
      </c>
      <c r="F85" s="529" t="s">
        <v>979</v>
      </c>
      <c r="G85" s="42" t="s">
        <v>998</v>
      </c>
      <c r="H85" s="83" t="s">
        <v>999</v>
      </c>
      <c r="I85" s="53" t="s">
        <v>209</v>
      </c>
      <c r="J85" s="77"/>
      <c r="K85" s="38"/>
      <c r="L85" s="53"/>
      <c r="M85" s="79">
        <v>13844.82</v>
      </c>
      <c r="N85" s="44"/>
      <c r="O85" s="529" t="s">
        <v>1031</v>
      </c>
      <c r="P85" s="44"/>
      <c r="Q85" s="9"/>
    </row>
    <row r="86" spans="1:17" ht="23.25" x14ac:dyDescent="0.25">
      <c r="A86" s="32" t="s">
        <v>496</v>
      </c>
      <c r="B86" s="75"/>
      <c r="C86" s="35"/>
      <c r="D86" s="9" t="s">
        <v>817</v>
      </c>
      <c r="E86" s="9" t="s">
        <v>935</v>
      </c>
      <c r="F86" s="529" t="s">
        <v>979</v>
      </c>
      <c r="G86" s="42" t="s">
        <v>998</v>
      </c>
      <c r="H86" s="83" t="s">
        <v>999</v>
      </c>
      <c r="I86" s="53" t="s">
        <v>212</v>
      </c>
      <c r="J86" s="77"/>
      <c r="K86" s="38"/>
      <c r="L86" s="53"/>
      <c r="M86" s="79">
        <v>6119.6572800000004</v>
      </c>
      <c r="N86" s="57"/>
      <c r="O86" s="529" t="s">
        <v>1033</v>
      </c>
      <c r="P86" s="57"/>
      <c r="Q86" s="64"/>
    </row>
    <row r="87" spans="1:17" x14ac:dyDescent="0.25">
      <c r="A87" s="23" t="s">
        <v>496</v>
      </c>
      <c r="B87" s="75"/>
      <c r="C87" s="75"/>
      <c r="D87" s="9" t="s">
        <v>818</v>
      </c>
      <c r="E87" s="9" t="s">
        <v>936</v>
      </c>
      <c r="F87" s="529" t="s">
        <v>979</v>
      </c>
      <c r="G87" s="42" t="s">
        <v>998</v>
      </c>
      <c r="H87" s="83" t="s">
        <v>999</v>
      </c>
      <c r="I87" s="53" t="s">
        <v>212</v>
      </c>
      <c r="J87" s="77"/>
      <c r="K87" s="38"/>
      <c r="L87" s="53"/>
      <c r="M87" s="79">
        <v>15732.347399999999</v>
      </c>
      <c r="N87" s="44"/>
      <c r="O87" s="529" t="s">
        <v>1033</v>
      </c>
      <c r="P87" s="44"/>
      <c r="Q87" s="9"/>
    </row>
    <row r="88" spans="1:17" ht="23.25" x14ac:dyDescent="0.25">
      <c r="A88" s="32" t="s">
        <v>496</v>
      </c>
      <c r="B88" s="75"/>
      <c r="C88" s="35"/>
      <c r="D88" s="9" t="s">
        <v>819</v>
      </c>
      <c r="E88" s="9" t="s">
        <v>155</v>
      </c>
      <c r="F88" s="529" t="s">
        <v>980</v>
      </c>
      <c r="G88" s="42" t="s">
        <v>998</v>
      </c>
      <c r="H88" s="83" t="s">
        <v>999</v>
      </c>
      <c r="I88" s="53" t="s">
        <v>212</v>
      </c>
      <c r="J88" s="77"/>
      <c r="K88" s="38"/>
      <c r="L88" s="53"/>
      <c r="M88" s="79">
        <v>52039.68</v>
      </c>
      <c r="N88" s="57"/>
      <c r="O88" s="529" t="s">
        <v>1033</v>
      </c>
      <c r="P88" s="57"/>
      <c r="Q88" s="64"/>
    </row>
    <row r="89" spans="1:17" ht="30" x14ac:dyDescent="0.25">
      <c r="A89" s="23" t="s">
        <v>496</v>
      </c>
      <c r="B89" s="75"/>
      <c r="C89" s="75"/>
      <c r="D89" s="9" t="s">
        <v>820</v>
      </c>
      <c r="E89" s="9" t="s">
        <v>936</v>
      </c>
      <c r="F89" s="529" t="s">
        <v>980</v>
      </c>
      <c r="G89" s="42" t="s">
        <v>998</v>
      </c>
      <c r="H89" s="83" t="s">
        <v>999</v>
      </c>
      <c r="I89" s="53" t="s">
        <v>212</v>
      </c>
      <c r="J89" s="77"/>
      <c r="K89" s="38"/>
      <c r="L89" s="53"/>
      <c r="M89" s="79">
        <v>394944</v>
      </c>
      <c r="N89" s="44"/>
      <c r="O89" s="529" t="s">
        <v>1033</v>
      </c>
      <c r="P89" s="44"/>
      <c r="Q89" s="9"/>
    </row>
    <row r="90" spans="1:17" ht="23.25" x14ac:dyDescent="0.25">
      <c r="A90" s="32" t="s">
        <v>496</v>
      </c>
      <c r="B90" s="75"/>
      <c r="C90" s="35"/>
      <c r="D90" s="9" t="s">
        <v>821</v>
      </c>
      <c r="E90" s="9" t="s">
        <v>154</v>
      </c>
      <c r="F90" s="529" t="s">
        <v>980</v>
      </c>
      <c r="G90" s="42" t="s">
        <v>998</v>
      </c>
      <c r="H90" s="83" t="s">
        <v>999</v>
      </c>
      <c r="I90" s="53" t="s">
        <v>212</v>
      </c>
      <c r="J90" s="77"/>
      <c r="K90" s="38"/>
      <c r="L90" s="53"/>
      <c r="M90" s="79">
        <v>360979.36</v>
      </c>
      <c r="N90" s="57"/>
      <c r="O90" s="529" t="s">
        <v>1033</v>
      </c>
      <c r="P90" s="57"/>
      <c r="Q90" s="64"/>
    </row>
    <row r="91" spans="1:17" x14ac:dyDescent="0.25">
      <c r="A91" s="23" t="s">
        <v>496</v>
      </c>
      <c r="B91" s="75"/>
      <c r="C91" s="75"/>
      <c r="D91" s="9" t="s">
        <v>822</v>
      </c>
      <c r="E91" s="9" t="s">
        <v>912</v>
      </c>
      <c r="F91" s="529" t="s">
        <v>980</v>
      </c>
      <c r="G91" s="42" t="s">
        <v>998</v>
      </c>
      <c r="H91" s="83" t="s">
        <v>999</v>
      </c>
      <c r="I91" s="53" t="s">
        <v>211</v>
      </c>
      <c r="J91" s="77"/>
      <c r="K91" s="38"/>
      <c r="L91" s="53"/>
      <c r="M91" s="79">
        <v>557568</v>
      </c>
      <c r="N91" s="44"/>
      <c r="O91" s="529" t="s">
        <v>1033</v>
      </c>
      <c r="P91" s="44"/>
      <c r="Q91" s="9"/>
    </row>
    <row r="92" spans="1:17" ht="23.25" x14ac:dyDescent="0.25">
      <c r="A92" s="32" t="s">
        <v>496</v>
      </c>
      <c r="B92" s="75"/>
      <c r="C92" s="35"/>
      <c r="D92" s="9" t="s">
        <v>823</v>
      </c>
      <c r="E92" s="9" t="s">
        <v>912</v>
      </c>
      <c r="F92" s="529" t="s">
        <v>980</v>
      </c>
      <c r="G92" s="42" t="s">
        <v>998</v>
      </c>
      <c r="H92" s="83" t="s">
        <v>999</v>
      </c>
      <c r="I92" s="53" t="s">
        <v>211</v>
      </c>
      <c r="J92" s="77"/>
      <c r="K92" s="38"/>
      <c r="L92" s="53"/>
      <c r="M92" s="79">
        <v>36300</v>
      </c>
      <c r="N92" s="57"/>
      <c r="O92" s="529" t="s">
        <v>1033</v>
      </c>
      <c r="P92" s="57"/>
      <c r="Q92" s="64"/>
    </row>
    <row r="93" spans="1:17" ht="90" x14ac:dyDescent="0.25">
      <c r="A93" s="23" t="s">
        <v>496</v>
      </c>
      <c r="B93" s="75"/>
      <c r="C93" s="75"/>
      <c r="D93" s="9" t="s">
        <v>824</v>
      </c>
      <c r="E93" s="9" t="s">
        <v>937</v>
      </c>
      <c r="F93" s="529" t="s">
        <v>981</v>
      </c>
      <c r="G93" s="42" t="s">
        <v>1000</v>
      </c>
      <c r="H93" s="83" t="s">
        <v>999</v>
      </c>
      <c r="I93" s="53" t="s">
        <v>214</v>
      </c>
      <c r="J93" s="77"/>
      <c r="K93" s="38"/>
      <c r="L93" s="53"/>
      <c r="M93" s="79">
        <v>63294.87</v>
      </c>
      <c r="N93" s="44"/>
      <c r="O93" s="529" t="s">
        <v>1034</v>
      </c>
      <c r="P93" s="44"/>
      <c r="Q93" s="9" t="s">
        <v>1059</v>
      </c>
    </row>
    <row r="94" spans="1:17" ht="23.25" x14ac:dyDescent="0.25">
      <c r="A94" s="32" t="s">
        <v>496</v>
      </c>
      <c r="B94" s="75"/>
      <c r="C94" s="35"/>
      <c r="D94" s="9" t="s">
        <v>91</v>
      </c>
      <c r="E94" s="9" t="s">
        <v>165</v>
      </c>
      <c r="F94" s="529"/>
      <c r="G94" s="42"/>
      <c r="H94" s="83" t="s">
        <v>999</v>
      </c>
      <c r="I94" s="53" t="s">
        <v>211</v>
      </c>
      <c r="J94" s="77"/>
      <c r="K94" s="38"/>
      <c r="L94" s="53"/>
      <c r="M94" s="79">
        <v>1754.5</v>
      </c>
      <c r="N94" s="57"/>
      <c r="O94" s="529"/>
      <c r="P94" s="57"/>
      <c r="Q94" s="64"/>
    </row>
    <row r="95" spans="1:17" ht="30" x14ac:dyDescent="0.25">
      <c r="A95" s="23" t="s">
        <v>496</v>
      </c>
      <c r="B95" s="75"/>
      <c r="C95" s="75"/>
      <c r="D95" s="9" t="s">
        <v>91</v>
      </c>
      <c r="E95" s="9" t="s">
        <v>164</v>
      </c>
      <c r="F95" s="529"/>
      <c r="G95" s="42"/>
      <c r="H95" s="83" t="s">
        <v>999</v>
      </c>
      <c r="I95" s="53" t="s">
        <v>211</v>
      </c>
      <c r="J95" s="77"/>
      <c r="K95" s="38"/>
      <c r="L95" s="53"/>
      <c r="M95" s="79">
        <v>1379.4</v>
      </c>
      <c r="N95" s="44"/>
      <c r="O95" s="529"/>
      <c r="P95" s="44"/>
      <c r="Q95" s="9"/>
    </row>
    <row r="96" spans="1:17" ht="30" x14ac:dyDescent="0.25">
      <c r="A96" s="32" t="s">
        <v>496</v>
      </c>
      <c r="B96" s="75"/>
      <c r="C96" s="35"/>
      <c r="D96" s="9" t="s">
        <v>91</v>
      </c>
      <c r="E96" s="9" t="s">
        <v>164</v>
      </c>
      <c r="F96" s="529"/>
      <c r="G96" s="42"/>
      <c r="H96" s="83" t="s">
        <v>999</v>
      </c>
      <c r="I96" s="53" t="s">
        <v>211</v>
      </c>
      <c r="J96" s="77"/>
      <c r="K96" s="38"/>
      <c r="L96" s="53"/>
      <c r="M96" s="79">
        <v>1185.8</v>
      </c>
      <c r="N96" s="57"/>
      <c r="O96" s="529"/>
      <c r="P96" s="57"/>
      <c r="Q96" s="64"/>
    </row>
    <row r="97" spans="1:17" x14ac:dyDescent="0.25">
      <c r="A97" s="23" t="s">
        <v>496</v>
      </c>
      <c r="B97" s="75"/>
      <c r="C97" s="75"/>
      <c r="D97" s="9" t="s">
        <v>134</v>
      </c>
      <c r="E97" s="9" t="s">
        <v>187</v>
      </c>
      <c r="F97" s="529"/>
      <c r="G97" s="42"/>
      <c r="H97" s="83" t="s">
        <v>1001</v>
      </c>
      <c r="I97" s="53" t="s">
        <v>207</v>
      </c>
      <c r="J97" s="77"/>
      <c r="K97" s="38"/>
      <c r="L97" s="53"/>
      <c r="M97" s="79">
        <v>1694</v>
      </c>
      <c r="N97" s="44"/>
      <c r="O97" s="529"/>
      <c r="P97" s="44"/>
      <c r="Q97" s="9"/>
    </row>
    <row r="98" spans="1:17" ht="23.25" x14ac:dyDescent="0.25">
      <c r="A98" s="32" t="s">
        <v>496</v>
      </c>
      <c r="B98" s="75"/>
      <c r="C98" s="35"/>
      <c r="D98" s="9" t="s">
        <v>135</v>
      </c>
      <c r="E98" s="9" t="s">
        <v>187</v>
      </c>
      <c r="F98" s="529"/>
      <c r="G98" s="42"/>
      <c r="H98" s="83" t="s">
        <v>1001</v>
      </c>
      <c r="I98" s="53" t="s">
        <v>207</v>
      </c>
      <c r="J98" s="77"/>
      <c r="K98" s="38"/>
      <c r="L98" s="53"/>
      <c r="M98" s="79">
        <v>1694</v>
      </c>
      <c r="N98" s="57"/>
      <c r="O98" s="529"/>
      <c r="P98" s="57"/>
      <c r="Q98" s="64"/>
    </row>
    <row r="99" spans="1:17" x14ac:dyDescent="0.25">
      <c r="A99" s="23" t="s">
        <v>496</v>
      </c>
      <c r="B99" s="75"/>
      <c r="C99" s="75"/>
      <c r="D99" s="9" t="s">
        <v>360</v>
      </c>
      <c r="E99" s="9" t="s">
        <v>200</v>
      </c>
      <c r="F99" s="522">
        <v>43966</v>
      </c>
      <c r="G99" s="42" t="s">
        <v>1002</v>
      </c>
      <c r="H99" s="83" t="s">
        <v>1001</v>
      </c>
      <c r="I99" s="53" t="s">
        <v>211</v>
      </c>
      <c r="J99" s="77"/>
      <c r="K99" s="38"/>
      <c r="L99" s="53"/>
      <c r="M99" s="79">
        <v>2119.92</v>
      </c>
      <c r="N99" s="44"/>
      <c r="O99" s="522">
        <v>43864</v>
      </c>
      <c r="P99" s="44"/>
      <c r="Q99" s="9"/>
    </row>
    <row r="100" spans="1:17" ht="23.25" x14ac:dyDescent="0.25">
      <c r="A100" s="32" t="s">
        <v>496</v>
      </c>
      <c r="B100" s="75"/>
      <c r="C100" s="35"/>
      <c r="D100" s="9" t="s">
        <v>131</v>
      </c>
      <c r="E100" s="9" t="s">
        <v>194</v>
      </c>
      <c r="F100" s="522"/>
      <c r="G100" s="42"/>
      <c r="H100" s="83" t="s">
        <v>1001</v>
      </c>
      <c r="I100" s="53" t="s">
        <v>211</v>
      </c>
      <c r="J100" s="77"/>
      <c r="K100" s="38"/>
      <c r="L100" s="53"/>
      <c r="M100" s="79">
        <v>20255.400000000001</v>
      </c>
      <c r="N100" s="57"/>
      <c r="O100" s="522"/>
      <c r="P100" s="57"/>
      <c r="Q100" s="64"/>
    </row>
    <row r="101" spans="1:17" x14ac:dyDescent="0.25">
      <c r="A101" s="23" t="s">
        <v>496</v>
      </c>
      <c r="B101" s="75"/>
      <c r="C101" s="75"/>
      <c r="D101" s="9" t="s">
        <v>140</v>
      </c>
      <c r="E101" s="9" t="s">
        <v>197</v>
      </c>
      <c r="F101" s="522"/>
      <c r="G101" s="42"/>
      <c r="H101" s="83" t="s">
        <v>1001</v>
      </c>
      <c r="I101" s="53" t="s">
        <v>217</v>
      </c>
      <c r="J101" s="77"/>
      <c r="K101" s="38"/>
      <c r="L101" s="53"/>
      <c r="M101" s="79">
        <v>6958</v>
      </c>
      <c r="N101" s="44"/>
      <c r="O101" s="522"/>
      <c r="P101" s="44"/>
      <c r="Q101" s="9"/>
    </row>
    <row r="102" spans="1:17" ht="23.25" x14ac:dyDescent="0.25">
      <c r="A102" s="32" t="s">
        <v>496</v>
      </c>
      <c r="B102" s="75"/>
      <c r="C102" s="35"/>
      <c r="D102" s="9" t="s">
        <v>113</v>
      </c>
      <c r="E102" s="9" t="s">
        <v>183</v>
      </c>
      <c r="F102" s="522"/>
      <c r="G102" s="42"/>
      <c r="H102" s="83" t="s">
        <v>1001</v>
      </c>
      <c r="I102" s="53" t="s">
        <v>213</v>
      </c>
      <c r="J102" s="77"/>
      <c r="K102" s="38"/>
      <c r="L102" s="53"/>
      <c r="M102" s="79">
        <v>27772.28</v>
      </c>
      <c r="N102" s="57"/>
      <c r="O102" s="522"/>
      <c r="P102" s="57"/>
      <c r="Q102" s="64"/>
    </row>
    <row r="103" spans="1:17" x14ac:dyDescent="0.25">
      <c r="A103" s="23" t="s">
        <v>496</v>
      </c>
      <c r="B103" s="75"/>
      <c r="C103" s="75"/>
      <c r="D103" s="9" t="s">
        <v>112</v>
      </c>
      <c r="E103" s="9" t="s">
        <v>182</v>
      </c>
      <c r="F103" s="522"/>
      <c r="G103" s="42"/>
      <c r="H103" s="83" t="s">
        <v>1001</v>
      </c>
      <c r="I103" s="53" t="s">
        <v>213</v>
      </c>
      <c r="J103" s="77"/>
      <c r="K103" s="38"/>
      <c r="L103" s="53"/>
      <c r="M103" s="79">
        <v>3388</v>
      </c>
      <c r="N103" s="44"/>
      <c r="O103" s="522"/>
      <c r="P103" s="44"/>
      <c r="Q103" s="9"/>
    </row>
    <row r="104" spans="1:17" ht="30" x14ac:dyDescent="0.25">
      <c r="A104" s="32" t="s">
        <v>496</v>
      </c>
      <c r="B104" s="75"/>
      <c r="C104" s="35"/>
      <c r="D104" s="9" t="s">
        <v>133</v>
      </c>
      <c r="E104" s="9" t="s">
        <v>195</v>
      </c>
      <c r="F104" s="522"/>
      <c r="G104" s="42"/>
      <c r="H104" s="83" t="s">
        <v>1001</v>
      </c>
      <c r="I104" s="53" t="s">
        <v>211</v>
      </c>
      <c r="J104" s="77"/>
      <c r="K104" s="38"/>
      <c r="L104" s="53"/>
      <c r="M104" s="79">
        <v>3094</v>
      </c>
      <c r="N104" s="57"/>
      <c r="O104" s="522"/>
      <c r="P104" s="57"/>
      <c r="Q104" s="64"/>
    </row>
    <row r="105" spans="1:17" x14ac:dyDescent="0.25">
      <c r="A105" s="23" t="s">
        <v>496</v>
      </c>
      <c r="B105" s="75"/>
      <c r="C105" s="75"/>
      <c r="D105" s="9" t="s">
        <v>138</v>
      </c>
      <c r="E105" s="9" t="s">
        <v>165</v>
      </c>
      <c r="F105" s="522"/>
      <c r="G105" s="42"/>
      <c r="H105" s="83" t="s">
        <v>1001</v>
      </c>
      <c r="I105" s="53" t="s">
        <v>209</v>
      </c>
      <c r="J105" s="77"/>
      <c r="K105" s="38"/>
      <c r="L105" s="53"/>
      <c r="M105" s="79">
        <v>819.36</v>
      </c>
      <c r="N105" s="44"/>
      <c r="O105" s="522"/>
      <c r="P105" s="44"/>
      <c r="Q105" s="9"/>
    </row>
    <row r="106" spans="1:17" ht="23.25" x14ac:dyDescent="0.25">
      <c r="A106" s="32" t="s">
        <v>496</v>
      </c>
      <c r="B106" s="75"/>
      <c r="C106" s="35"/>
      <c r="D106" s="9" t="s">
        <v>126</v>
      </c>
      <c r="E106" s="9" t="s">
        <v>183</v>
      </c>
      <c r="F106" s="522"/>
      <c r="G106" s="42"/>
      <c r="H106" s="83" t="s">
        <v>1001</v>
      </c>
      <c r="I106" s="53" t="s">
        <v>211</v>
      </c>
      <c r="J106" s="77"/>
      <c r="K106" s="38"/>
      <c r="L106" s="53"/>
      <c r="M106" s="79">
        <v>580.79999999999995</v>
      </c>
      <c r="N106" s="57"/>
      <c r="O106" s="522"/>
      <c r="P106" s="57"/>
      <c r="Q106" s="64"/>
    </row>
    <row r="107" spans="1:17" x14ac:dyDescent="0.25">
      <c r="A107" s="23" t="s">
        <v>496</v>
      </c>
      <c r="B107" s="75"/>
      <c r="C107" s="75"/>
      <c r="D107" s="9" t="s">
        <v>141</v>
      </c>
      <c r="E107" s="9" t="s">
        <v>199</v>
      </c>
      <c r="F107" s="522"/>
      <c r="G107" s="42"/>
      <c r="H107" s="83" t="s">
        <v>1001</v>
      </c>
      <c r="I107" s="53" t="s">
        <v>211</v>
      </c>
      <c r="J107" s="77"/>
      <c r="K107" s="38"/>
      <c r="L107" s="53"/>
      <c r="M107" s="79">
        <v>6240</v>
      </c>
      <c r="N107" s="44"/>
      <c r="O107" s="522"/>
      <c r="P107" s="44"/>
      <c r="Q107" s="9"/>
    </row>
    <row r="108" spans="1:17" ht="23.25" x14ac:dyDescent="0.25">
      <c r="A108" s="32" t="s">
        <v>496</v>
      </c>
      <c r="B108" s="75"/>
      <c r="C108" s="35"/>
      <c r="D108" s="9" t="s">
        <v>141</v>
      </c>
      <c r="E108" s="9" t="s">
        <v>199</v>
      </c>
      <c r="F108" s="522"/>
      <c r="G108" s="42"/>
      <c r="H108" s="83" t="s">
        <v>1001</v>
      </c>
      <c r="I108" s="53" t="s">
        <v>211</v>
      </c>
      <c r="J108" s="77"/>
      <c r="K108" s="38"/>
      <c r="L108" s="53"/>
      <c r="M108" s="79">
        <v>520</v>
      </c>
      <c r="N108" s="57"/>
      <c r="O108" s="522"/>
      <c r="P108" s="57"/>
      <c r="Q108" s="64"/>
    </row>
    <row r="109" spans="1:17" x14ac:dyDescent="0.25">
      <c r="A109" s="23" t="s">
        <v>496</v>
      </c>
      <c r="B109" s="75"/>
      <c r="C109" s="75"/>
      <c r="D109" s="9" t="s">
        <v>128</v>
      </c>
      <c r="E109" s="9" t="s">
        <v>161</v>
      </c>
      <c r="F109" s="522"/>
      <c r="G109" s="42"/>
      <c r="H109" s="83" t="s">
        <v>1001</v>
      </c>
      <c r="I109" s="53" t="s">
        <v>211</v>
      </c>
      <c r="J109" s="77"/>
      <c r="K109" s="38"/>
      <c r="L109" s="53"/>
      <c r="M109" s="79">
        <v>1596.63</v>
      </c>
      <c r="N109" s="44"/>
      <c r="O109" s="522"/>
      <c r="P109" s="44"/>
      <c r="Q109" s="9"/>
    </row>
    <row r="110" spans="1:17" ht="23.25" x14ac:dyDescent="0.25">
      <c r="A110" s="32" t="s">
        <v>496</v>
      </c>
      <c r="B110" s="75"/>
      <c r="C110" s="35"/>
      <c r="D110" s="9" t="s">
        <v>129</v>
      </c>
      <c r="E110" s="9" t="s">
        <v>161</v>
      </c>
      <c r="F110" s="522"/>
      <c r="G110" s="42"/>
      <c r="H110" s="83" t="s">
        <v>1001</v>
      </c>
      <c r="I110" s="53" t="s">
        <v>217</v>
      </c>
      <c r="J110" s="77"/>
      <c r="K110" s="38"/>
      <c r="L110" s="53"/>
      <c r="M110" s="79">
        <v>4065.6</v>
      </c>
      <c r="N110" s="57"/>
      <c r="O110" s="522"/>
      <c r="P110" s="57"/>
      <c r="Q110" s="64"/>
    </row>
    <row r="111" spans="1:17" ht="30" x14ac:dyDescent="0.25">
      <c r="A111" s="23" t="s">
        <v>496</v>
      </c>
      <c r="B111" s="75"/>
      <c r="C111" s="75"/>
      <c r="D111" s="9" t="s">
        <v>130</v>
      </c>
      <c r="E111" s="9" t="s">
        <v>183</v>
      </c>
      <c r="F111" s="522"/>
      <c r="G111" s="42"/>
      <c r="H111" s="83" t="s">
        <v>1001</v>
      </c>
      <c r="I111" s="53" t="s">
        <v>211</v>
      </c>
      <c r="J111" s="77"/>
      <c r="K111" s="38"/>
      <c r="L111" s="53"/>
      <c r="M111" s="79">
        <v>3836.16</v>
      </c>
      <c r="N111" s="44"/>
      <c r="O111" s="522"/>
      <c r="P111" s="44"/>
      <c r="Q111" s="9"/>
    </row>
    <row r="112" spans="1:17" ht="23.25" x14ac:dyDescent="0.25">
      <c r="A112" s="32" t="s">
        <v>496</v>
      </c>
      <c r="B112" s="75"/>
      <c r="C112" s="35"/>
      <c r="D112" s="9" t="s">
        <v>497</v>
      </c>
      <c r="E112" s="9" t="s">
        <v>938</v>
      </c>
      <c r="F112" s="526">
        <v>43982</v>
      </c>
      <c r="G112" s="42" t="s">
        <v>1002</v>
      </c>
      <c r="H112" s="83" t="s">
        <v>1001</v>
      </c>
      <c r="I112" s="53" t="s">
        <v>211</v>
      </c>
      <c r="J112" s="77"/>
      <c r="K112" s="38"/>
      <c r="L112" s="53"/>
      <c r="M112" s="79">
        <v>1681</v>
      </c>
      <c r="N112" s="57"/>
      <c r="O112" s="522">
        <v>43973</v>
      </c>
      <c r="P112" s="57"/>
      <c r="Q112" s="64"/>
    </row>
    <row r="113" spans="1:17" x14ac:dyDescent="0.25">
      <c r="A113" s="23" t="s">
        <v>496</v>
      </c>
      <c r="B113" s="75"/>
      <c r="C113" s="75"/>
      <c r="D113" s="9" t="s">
        <v>497</v>
      </c>
      <c r="E113" s="9" t="s">
        <v>152</v>
      </c>
      <c r="F113" s="526"/>
      <c r="G113" s="42"/>
      <c r="H113" s="83" t="s">
        <v>1001</v>
      </c>
      <c r="I113" s="53" t="s">
        <v>211</v>
      </c>
      <c r="J113" s="77"/>
      <c r="K113" s="38"/>
      <c r="L113" s="53"/>
      <c r="M113" s="79">
        <v>1512.5</v>
      </c>
      <c r="N113" s="44"/>
      <c r="O113" s="522"/>
      <c r="P113" s="44"/>
      <c r="Q113" s="9"/>
    </row>
    <row r="114" spans="1:17" ht="30" x14ac:dyDescent="0.25">
      <c r="A114" s="32" t="s">
        <v>496</v>
      </c>
      <c r="B114" s="75"/>
      <c r="C114" s="35"/>
      <c r="D114" s="9" t="s">
        <v>500</v>
      </c>
      <c r="E114" s="9" t="s">
        <v>501</v>
      </c>
      <c r="F114" s="526">
        <v>43982</v>
      </c>
      <c r="G114" s="42" t="s">
        <v>1002</v>
      </c>
      <c r="H114" s="83" t="s">
        <v>1001</v>
      </c>
      <c r="I114" s="53" t="s">
        <v>211</v>
      </c>
      <c r="J114" s="77"/>
      <c r="K114" s="38"/>
      <c r="L114" s="53"/>
      <c r="M114" s="79">
        <v>4890</v>
      </c>
      <c r="N114" s="57"/>
      <c r="O114" s="522">
        <v>43963</v>
      </c>
      <c r="P114" s="57"/>
      <c r="Q114" s="64"/>
    </row>
    <row r="115" spans="1:17" ht="30" x14ac:dyDescent="0.25">
      <c r="A115" s="23" t="s">
        <v>496</v>
      </c>
      <c r="B115" s="75"/>
      <c r="C115" s="75"/>
      <c r="D115" s="9" t="s">
        <v>534</v>
      </c>
      <c r="E115" s="9" t="s">
        <v>535</v>
      </c>
      <c r="F115" s="522">
        <v>44012</v>
      </c>
      <c r="G115" s="42" t="s">
        <v>1002</v>
      </c>
      <c r="H115" s="83" t="s">
        <v>1001</v>
      </c>
      <c r="I115" s="53" t="s">
        <v>1019</v>
      </c>
      <c r="J115" s="77"/>
      <c r="K115" s="38"/>
      <c r="L115" s="53"/>
      <c r="M115" s="79">
        <v>1306</v>
      </c>
      <c r="N115" s="44"/>
      <c r="O115" s="522">
        <v>43969</v>
      </c>
      <c r="P115" s="44"/>
      <c r="Q115" s="9">
        <v>1020024347</v>
      </c>
    </row>
    <row r="116" spans="1:17" ht="23.25" x14ac:dyDescent="0.25">
      <c r="A116" s="32" t="s">
        <v>496</v>
      </c>
      <c r="B116" s="75"/>
      <c r="C116" s="35"/>
      <c r="D116" s="9" t="s">
        <v>137</v>
      </c>
      <c r="E116" s="9" t="s">
        <v>196</v>
      </c>
      <c r="F116" s="522"/>
      <c r="G116" s="42"/>
      <c r="H116" s="83" t="s">
        <v>1001</v>
      </c>
      <c r="I116" s="53" t="s">
        <v>212</v>
      </c>
      <c r="J116" s="77"/>
      <c r="K116" s="38"/>
      <c r="L116" s="53"/>
      <c r="M116" s="79">
        <v>9245.15</v>
      </c>
      <c r="N116" s="57"/>
      <c r="O116" s="522"/>
      <c r="P116" s="57"/>
      <c r="Q116" s="64"/>
    </row>
    <row r="117" spans="1:17" x14ac:dyDescent="0.25">
      <c r="A117" s="23" t="s">
        <v>496</v>
      </c>
      <c r="B117" s="75"/>
      <c r="C117" s="75"/>
      <c r="D117" s="9" t="s">
        <v>142</v>
      </c>
      <c r="E117" s="9" t="s">
        <v>200</v>
      </c>
      <c r="F117" s="522"/>
      <c r="G117" s="42"/>
      <c r="H117" s="83" t="s">
        <v>1001</v>
      </c>
      <c r="I117" s="53" t="s">
        <v>211</v>
      </c>
      <c r="J117" s="77"/>
      <c r="K117" s="38"/>
      <c r="L117" s="53"/>
      <c r="M117" s="79">
        <v>980.1</v>
      </c>
      <c r="N117" s="44"/>
      <c r="O117" s="522"/>
      <c r="P117" s="44"/>
      <c r="Q117" s="9"/>
    </row>
    <row r="118" spans="1:17" ht="23.25" x14ac:dyDescent="0.25">
      <c r="A118" s="32" t="s">
        <v>496</v>
      </c>
      <c r="B118" s="75"/>
      <c r="C118" s="35"/>
      <c r="D118" s="9" t="s">
        <v>536</v>
      </c>
      <c r="E118" s="9" t="s">
        <v>537</v>
      </c>
      <c r="F118" s="522">
        <v>44012</v>
      </c>
      <c r="G118" s="42" t="s">
        <v>1002</v>
      </c>
      <c r="H118" s="83" t="s">
        <v>1001</v>
      </c>
      <c r="I118" s="53" t="s">
        <v>1019</v>
      </c>
      <c r="J118" s="77"/>
      <c r="K118" s="38"/>
      <c r="L118" s="53"/>
      <c r="M118" s="79">
        <v>1180.96</v>
      </c>
      <c r="N118" s="57"/>
      <c r="O118" s="522">
        <v>43865</v>
      </c>
      <c r="P118" s="57"/>
      <c r="Q118" s="64">
        <v>1020022622</v>
      </c>
    </row>
    <row r="119" spans="1:17" x14ac:dyDescent="0.25">
      <c r="A119" s="23" t="s">
        <v>496</v>
      </c>
      <c r="B119" s="75"/>
      <c r="C119" s="75"/>
      <c r="D119" s="9" t="s">
        <v>111</v>
      </c>
      <c r="E119" s="9" t="s">
        <v>181</v>
      </c>
      <c r="F119" s="522"/>
      <c r="G119" s="42"/>
      <c r="H119" s="83" t="s">
        <v>1001</v>
      </c>
      <c r="I119" s="53" t="s">
        <v>212</v>
      </c>
      <c r="J119" s="77"/>
      <c r="K119" s="38"/>
      <c r="L119" s="53"/>
      <c r="M119" s="79">
        <v>580800</v>
      </c>
      <c r="N119" s="44"/>
      <c r="O119" s="522"/>
      <c r="P119" s="44"/>
      <c r="Q119" s="9"/>
    </row>
    <row r="120" spans="1:17" ht="23.25" x14ac:dyDescent="0.25">
      <c r="A120" s="32" t="s">
        <v>496</v>
      </c>
      <c r="B120" s="75"/>
      <c r="C120" s="35"/>
      <c r="D120" s="9" t="s">
        <v>147</v>
      </c>
      <c r="E120" s="9" t="s">
        <v>203</v>
      </c>
      <c r="F120" s="522"/>
      <c r="G120" s="42"/>
      <c r="H120" s="83" t="s">
        <v>1001</v>
      </c>
      <c r="I120" s="53" t="s">
        <v>211</v>
      </c>
      <c r="J120" s="77"/>
      <c r="K120" s="38"/>
      <c r="L120" s="53"/>
      <c r="M120" s="79">
        <v>19481</v>
      </c>
      <c r="N120" s="57"/>
      <c r="O120" s="522"/>
      <c r="P120" s="57"/>
      <c r="Q120" s="64"/>
    </row>
    <row r="121" spans="1:17" x14ac:dyDescent="0.25">
      <c r="A121" s="23" t="s">
        <v>496</v>
      </c>
      <c r="B121" s="75"/>
      <c r="C121" s="75"/>
      <c r="D121" s="9" t="s">
        <v>498</v>
      </c>
      <c r="E121" s="9" t="s">
        <v>499</v>
      </c>
      <c r="F121" s="526">
        <v>43982</v>
      </c>
      <c r="G121" s="42" t="s">
        <v>1002</v>
      </c>
      <c r="H121" s="83" t="s">
        <v>1001</v>
      </c>
      <c r="I121" s="53" t="s">
        <v>212</v>
      </c>
      <c r="J121" s="77"/>
      <c r="K121" s="38"/>
      <c r="L121" s="53"/>
      <c r="M121" s="79">
        <v>14986.9</v>
      </c>
      <c r="N121" s="44"/>
      <c r="O121" s="522">
        <v>43963</v>
      </c>
      <c r="P121" s="44"/>
      <c r="Q121" s="9"/>
    </row>
    <row r="122" spans="1:17" ht="30" x14ac:dyDescent="0.25">
      <c r="A122" s="32" t="s">
        <v>496</v>
      </c>
      <c r="B122" s="75"/>
      <c r="C122" s="35"/>
      <c r="D122" s="9" t="s">
        <v>110</v>
      </c>
      <c r="E122" s="9" t="s">
        <v>154</v>
      </c>
      <c r="F122" s="526"/>
      <c r="G122" s="42"/>
      <c r="H122" s="83" t="s">
        <v>1001</v>
      </c>
      <c r="I122" s="53" t="s">
        <v>212</v>
      </c>
      <c r="J122" s="77"/>
      <c r="K122" s="38"/>
      <c r="L122" s="53"/>
      <c r="M122" s="79">
        <v>212340.48000000001</v>
      </c>
      <c r="N122" s="57"/>
      <c r="O122" s="522"/>
      <c r="P122" s="57"/>
      <c r="Q122" s="64"/>
    </row>
    <row r="123" spans="1:17" ht="30" x14ac:dyDescent="0.25">
      <c r="A123" s="23" t="s">
        <v>496</v>
      </c>
      <c r="B123" s="75"/>
      <c r="C123" s="75"/>
      <c r="D123" s="9" t="s">
        <v>110</v>
      </c>
      <c r="E123" s="9" t="s">
        <v>180</v>
      </c>
      <c r="F123" s="526"/>
      <c r="G123" s="42"/>
      <c r="H123" s="83" t="s">
        <v>1001</v>
      </c>
      <c r="I123" s="53" t="s">
        <v>212</v>
      </c>
      <c r="J123" s="77"/>
      <c r="K123" s="38"/>
      <c r="L123" s="53"/>
      <c r="M123" s="79">
        <v>266805</v>
      </c>
      <c r="N123" s="44"/>
      <c r="O123" s="522"/>
      <c r="P123" s="44"/>
      <c r="Q123" s="9"/>
    </row>
    <row r="124" spans="1:17" ht="30" x14ac:dyDescent="0.25">
      <c r="A124" s="32" t="s">
        <v>496</v>
      </c>
      <c r="B124" s="75"/>
      <c r="C124" s="35"/>
      <c r="D124" s="9" t="s">
        <v>136</v>
      </c>
      <c r="E124" s="9" t="s">
        <v>180</v>
      </c>
      <c r="F124" s="526"/>
      <c r="G124" s="42"/>
      <c r="H124" s="83" t="s">
        <v>1001</v>
      </c>
      <c r="I124" s="53" t="s">
        <v>212</v>
      </c>
      <c r="J124" s="77"/>
      <c r="K124" s="38"/>
      <c r="L124" s="53"/>
      <c r="M124" s="79">
        <v>17968.5</v>
      </c>
      <c r="N124" s="57"/>
      <c r="O124" s="522"/>
      <c r="P124" s="57"/>
      <c r="Q124" s="64"/>
    </row>
    <row r="125" spans="1:17" x14ac:dyDescent="0.25">
      <c r="A125" s="23" t="s">
        <v>496</v>
      </c>
      <c r="B125" s="75"/>
      <c r="C125" s="75"/>
      <c r="D125" s="9" t="s">
        <v>825</v>
      </c>
      <c r="E125" s="9" t="s">
        <v>529</v>
      </c>
      <c r="F125" s="526"/>
      <c r="G125" s="42"/>
      <c r="H125" s="83" t="s">
        <v>1001</v>
      </c>
      <c r="I125" s="53" t="s">
        <v>213</v>
      </c>
      <c r="J125" s="77"/>
      <c r="K125" s="38"/>
      <c r="L125" s="53"/>
      <c r="M125" s="79">
        <v>7258</v>
      </c>
      <c r="N125" s="44"/>
      <c r="O125" s="522"/>
      <c r="P125" s="44"/>
      <c r="Q125" s="9"/>
    </row>
    <row r="126" spans="1:17" ht="23.25" x14ac:dyDescent="0.25">
      <c r="A126" s="32" t="s">
        <v>496</v>
      </c>
      <c r="B126" s="75"/>
      <c r="C126" s="35"/>
      <c r="D126" s="9" t="s">
        <v>524</v>
      </c>
      <c r="E126" s="9" t="s">
        <v>529</v>
      </c>
      <c r="F126" s="530">
        <v>43982</v>
      </c>
      <c r="G126" s="42" t="s">
        <v>1002</v>
      </c>
      <c r="H126" s="83" t="s">
        <v>1001</v>
      </c>
      <c r="I126" s="53" t="s">
        <v>213</v>
      </c>
      <c r="J126" s="77"/>
      <c r="K126" s="38"/>
      <c r="L126" s="53"/>
      <c r="M126" s="79">
        <v>3268</v>
      </c>
      <c r="N126" s="57"/>
      <c r="O126" s="522">
        <v>43874</v>
      </c>
      <c r="P126" s="57"/>
      <c r="Q126" s="64">
        <v>4422027828</v>
      </c>
    </row>
    <row r="127" spans="1:17" x14ac:dyDescent="0.25">
      <c r="A127" s="23" t="s">
        <v>496</v>
      </c>
      <c r="B127" s="75"/>
      <c r="C127" s="75"/>
      <c r="D127" s="9" t="s">
        <v>132</v>
      </c>
      <c r="E127" s="9" t="s">
        <v>194</v>
      </c>
      <c r="F127" s="530"/>
      <c r="G127" s="42"/>
      <c r="H127" s="83" t="s">
        <v>1001</v>
      </c>
      <c r="I127" s="53" t="s">
        <v>213</v>
      </c>
      <c r="J127" s="77"/>
      <c r="K127" s="38"/>
      <c r="L127" s="53"/>
      <c r="M127" s="79">
        <v>5082</v>
      </c>
      <c r="N127" s="44"/>
      <c r="O127" s="522"/>
      <c r="P127" s="44"/>
      <c r="Q127" s="9"/>
    </row>
    <row r="128" spans="1:17" ht="23.25" x14ac:dyDescent="0.25">
      <c r="A128" s="32" t="s">
        <v>496</v>
      </c>
      <c r="B128" s="75"/>
      <c r="C128" s="35"/>
      <c r="D128" s="9" t="s">
        <v>139</v>
      </c>
      <c r="E128" s="9" t="s">
        <v>197</v>
      </c>
      <c r="F128" s="530"/>
      <c r="G128" s="42"/>
      <c r="H128" s="83" t="s">
        <v>1001</v>
      </c>
      <c r="I128" s="53" t="s">
        <v>213</v>
      </c>
      <c r="J128" s="77"/>
      <c r="K128" s="38"/>
      <c r="L128" s="53"/>
      <c r="M128" s="79">
        <v>14364</v>
      </c>
      <c r="N128" s="57"/>
      <c r="O128" s="522"/>
      <c r="P128" s="57"/>
      <c r="Q128" s="64"/>
    </row>
    <row r="129" spans="1:23" ht="23.25" x14ac:dyDescent="0.25">
      <c r="A129" s="23" t="s">
        <v>496</v>
      </c>
      <c r="B129" s="35"/>
      <c r="C129" s="35"/>
      <c r="D129" s="516" t="s">
        <v>139</v>
      </c>
      <c r="E129" s="9" t="s">
        <v>198</v>
      </c>
      <c r="F129" s="530"/>
      <c r="G129" s="517"/>
      <c r="H129" s="83" t="s">
        <v>1001</v>
      </c>
      <c r="I129" s="53" t="s">
        <v>213</v>
      </c>
      <c r="J129" s="77"/>
      <c r="K129" s="38"/>
      <c r="L129" s="53"/>
      <c r="M129" s="79">
        <v>9060</v>
      </c>
      <c r="N129" s="44"/>
      <c r="O129" s="522"/>
      <c r="P129" s="44"/>
      <c r="Q129" s="9"/>
      <c r="R129" s="150"/>
      <c r="S129" s="16"/>
      <c r="T129" s="153"/>
      <c r="U129" s="121"/>
      <c r="V129" s="16"/>
      <c r="W129" s="121"/>
    </row>
    <row r="130" spans="1:23" ht="41.25" customHeight="1" x14ac:dyDescent="0.25">
      <c r="A130" s="32" t="s">
        <v>496</v>
      </c>
      <c r="B130" s="35"/>
      <c r="C130" s="35"/>
      <c r="D130" s="516" t="s">
        <v>115</v>
      </c>
      <c r="E130" s="9" t="s">
        <v>185</v>
      </c>
      <c r="F130" s="530"/>
      <c r="G130" s="517"/>
      <c r="H130" s="83" t="s">
        <v>1001</v>
      </c>
      <c r="I130" s="53" t="s">
        <v>208</v>
      </c>
      <c r="J130" s="77"/>
      <c r="K130" s="38"/>
      <c r="L130" s="53"/>
      <c r="M130" s="79">
        <v>10080.48</v>
      </c>
      <c r="N130" s="57"/>
      <c r="O130" s="522"/>
      <c r="P130" s="57"/>
      <c r="Q130" s="64"/>
      <c r="R130" s="159"/>
      <c r="S130" s="157"/>
      <c r="T130" s="158"/>
      <c r="U130" s="121"/>
      <c r="V130" s="40"/>
      <c r="W130" s="40"/>
    </row>
    <row r="131" spans="1:23" ht="33" customHeight="1" x14ac:dyDescent="0.25">
      <c r="A131" s="23" t="s">
        <v>496</v>
      </c>
      <c r="B131" s="355"/>
      <c r="C131" s="355"/>
      <c r="D131" s="516" t="s">
        <v>116</v>
      </c>
      <c r="E131" s="9" t="s">
        <v>154</v>
      </c>
      <c r="F131" s="530"/>
      <c r="G131" s="517"/>
      <c r="H131" s="83" t="s">
        <v>1001</v>
      </c>
      <c r="I131" s="53" t="s">
        <v>208</v>
      </c>
      <c r="J131" s="77"/>
      <c r="K131" s="38"/>
      <c r="L131" s="53"/>
      <c r="M131" s="79">
        <v>21780</v>
      </c>
      <c r="N131" s="44"/>
      <c r="O131" s="522"/>
      <c r="P131" s="44"/>
      <c r="Q131" s="9"/>
      <c r="R131" s="159"/>
      <c r="S131" s="157"/>
      <c r="T131" s="158"/>
      <c r="U131" s="121"/>
      <c r="V131" s="40"/>
      <c r="W131" s="40"/>
    </row>
    <row r="132" spans="1:23" ht="22.5" customHeight="1" x14ac:dyDescent="0.25">
      <c r="A132" s="32" t="s">
        <v>496</v>
      </c>
      <c r="B132" s="35"/>
      <c r="C132" s="35"/>
      <c r="D132" s="516" t="s">
        <v>123</v>
      </c>
      <c r="E132" s="9" t="s">
        <v>190</v>
      </c>
      <c r="F132" s="530"/>
      <c r="G132" s="517"/>
      <c r="H132" s="83" t="s">
        <v>1001</v>
      </c>
      <c r="I132" s="53" t="s">
        <v>208</v>
      </c>
      <c r="J132" s="77"/>
      <c r="K132" s="38"/>
      <c r="L132" s="53"/>
      <c r="M132" s="79">
        <v>43577</v>
      </c>
      <c r="N132" s="57"/>
      <c r="O132" s="522"/>
      <c r="P132" s="57"/>
      <c r="Q132" s="64"/>
      <c r="R132" s="150"/>
      <c r="S132" s="157"/>
      <c r="T132" s="158"/>
      <c r="U132" s="121"/>
      <c r="V132" s="40"/>
      <c r="W132" s="40"/>
    </row>
    <row r="133" spans="1:23" s="31" customFormat="1" ht="23.25" x14ac:dyDescent="0.25">
      <c r="A133" s="23" t="s">
        <v>496</v>
      </c>
      <c r="B133" s="35"/>
      <c r="C133" s="35"/>
      <c r="D133" s="516" t="s">
        <v>120</v>
      </c>
      <c r="E133" s="9" t="s">
        <v>184</v>
      </c>
      <c r="F133" s="530"/>
      <c r="G133" s="517"/>
      <c r="H133" s="83" t="s">
        <v>1001</v>
      </c>
      <c r="I133" s="53" t="s">
        <v>208</v>
      </c>
      <c r="J133" s="77"/>
      <c r="K133" s="38"/>
      <c r="L133" s="53"/>
      <c r="M133" s="79">
        <v>22990</v>
      </c>
      <c r="N133" s="44"/>
      <c r="O133" s="522"/>
      <c r="P133" s="44"/>
      <c r="Q133" s="9"/>
      <c r="R133" s="300"/>
      <c r="S133" s="216"/>
      <c r="T133" s="158"/>
      <c r="U133" s="156"/>
      <c r="V133" s="216"/>
      <c r="W133" s="216"/>
    </row>
    <row r="134" spans="1:23" ht="23.25" x14ac:dyDescent="0.25">
      <c r="A134" s="32" t="s">
        <v>496</v>
      </c>
      <c r="B134" s="35"/>
      <c r="C134" s="35"/>
      <c r="D134" s="516" t="s">
        <v>117</v>
      </c>
      <c r="E134" s="9" t="s">
        <v>184</v>
      </c>
      <c r="F134" s="530"/>
      <c r="G134" s="517"/>
      <c r="H134" s="83" t="s">
        <v>1001</v>
      </c>
      <c r="I134" s="53" t="s">
        <v>208</v>
      </c>
      <c r="J134" s="77"/>
      <c r="K134" s="38"/>
      <c r="L134" s="53"/>
      <c r="M134" s="79">
        <v>16819</v>
      </c>
      <c r="N134" s="57"/>
      <c r="O134" s="522"/>
      <c r="P134" s="57"/>
      <c r="Q134" s="64"/>
      <c r="R134" s="150"/>
      <c r="S134" s="157"/>
      <c r="T134" s="158"/>
      <c r="U134" s="121"/>
      <c r="V134" s="40"/>
      <c r="W134" s="40"/>
    </row>
    <row r="135" spans="1:23" s="41" customFormat="1" ht="23.25" x14ac:dyDescent="0.25">
      <c r="A135" s="364" t="s">
        <v>496</v>
      </c>
      <c r="B135" s="550"/>
      <c r="C135" s="550"/>
      <c r="D135" s="516" t="s">
        <v>117</v>
      </c>
      <c r="E135" s="9" t="s">
        <v>165</v>
      </c>
      <c r="F135" s="530"/>
      <c r="G135" s="517"/>
      <c r="H135" s="83" t="s">
        <v>1001</v>
      </c>
      <c r="I135" s="53" t="s">
        <v>208</v>
      </c>
      <c r="J135" s="77"/>
      <c r="K135" s="38"/>
      <c r="L135" s="53"/>
      <c r="M135" s="79">
        <v>10890</v>
      </c>
      <c r="N135" s="44"/>
      <c r="O135" s="522"/>
      <c r="P135" s="44"/>
      <c r="Q135" s="9"/>
      <c r="R135" s="320"/>
      <c r="S135" s="157"/>
      <c r="T135" s="158"/>
      <c r="U135" s="149"/>
      <c r="V135" s="40"/>
      <c r="W135" s="40"/>
    </row>
    <row r="136" spans="1:23" s="41" customFormat="1" ht="20.25" customHeight="1" x14ac:dyDescent="0.25">
      <c r="A136" s="32" t="s">
        <v>496</v>
      </c>
      <c r="B136" s="35"/>
      <c r="C136" s="35"/>
      <c r="D136" s="516" t="s">
        <v>125</v>
      </c>
      <c r="E136" s="9" t="s">
        <v>192</v>
      </c>
      <c r="F136" s="530"/>
      <c r="G136" s="517"/>
      <c r="H136" s="83" t="s">
        <v>1001</v>
      </c>
      <c r="I136" s="53" t="s">
        <v>208</v>
      </c>
      <c r="J136" s="77"/>
      <c r="K136" s="38"/>
      <c r="L136" s="53"/>
      <c r="M136" s="79">
        <v>11495</v>
      </c>
      <c r="N136" s="57"/>
      <c r="O136" s="522"/>
      <c r="P136" s="57"/>
      <c r="Q136" s="64"/>
      <c r="R136" s="320"/>
      <c r="S136" s="157"/>
      <c r="T136" s="158"/>
      <c r="U136" s="149"/>
      <c r="V136" s="40"/>
      <c r="W136" s="40"/>
    </row>
    <row r="137" spans="1:23" s="41" customFormat="1" ht="23.25" x14ac:dyDescent="0.25">
      <c r="A137" s="23" t="s">
        <v>496</v>
      </c>
      <c r="B137" s="35"/>
      <c r="C137" s="35"/>
      <c r="D137" s="516" t="s">
        <v>118</v>
      </c>
      <c r="E137" s="9" t="s">
        <v>186</v>
      </c>
      <c r="F137" s="530"/>
      <c r="G137" s="517"/>
      <c r="H137" s="83" t="s">
        <v>1001</v>
      </c>
      <c r="I137" s="53" t="s">
        <v>208</v>
      </c>
      <c r="J137" s="77"/>
      <c r="K137" s="38"/>
      <c r="L137" s="53"/>
      <c r="M137" s="79">
        <v>60500</v>
      </c>
      <c r="N137" s="44"/>
      <c r="O137" s="522"/>
      <c r="P137" s="44"/>
      <c r="Q137" s="9"/>
      <c r="R137" s="320"/>
      <c r="S137" s="157"/>
      <c r="T137" s="158"/>
      <c r="U137" s="149"/>
      <c r="V137" s="40"/>
      <c r="W137" s="40"/>
    </row>
    <row r="138" spans="1:23" s="41" customFormat="1" ht="23.25" x14ac:dyDescent="0.25">
      <c r="A138" s="177" t="s">
        <v>496</v>
      </c>
      <c r="B138" s="551"/>
      <c r="C138" s="35"/>
      <c r="D138" s="516" t="s">
        <v>121</v>
      </c>
      <c r="E138" s="9" t="s">
        <v>187</v>
      </c>
      <c r="F138" s="530"/>
      <c r="G138" s="517"/>
      <c r="H138" s="83" t="s">
        <v>1001</v>
      </c>
      <c r="I138" s="53" t="s">
        <v>208</v>
      </c>
      <c r="J138" s="77"/>
      <c r="K138" s="38"/>
      <c r="L138" s="53"/>
      <c r="M138" s="79">
        <v>51425</v>
      </c>
      <c r="N138" s="57"/>
      <c r="O138" s="522"/>
      <c r="P138" s="57"/>
      <c r="Q138" s="64"/>
      <c r="R138" s="320"/>
      <c r="S138" s="157"/>
      <c r="T138" s="158"/>
      <c r="U138" s="149"/>
      <c r="V138" s="40"/>
      <c r="W138" s="40"/>
    </row>
    <row r="139" spans="1:23" s="41" customFormat="1" ht="23.25" x14ac:dyDescent="0.25">
      <c r="A139" s="353" t="s">
        <v>496</v>
      </c>
      <c r="B139" s="355"/>
      <c r="C139" s="355"/>
      <c r="D139" s="516" t="s">
        <v>124</v>
      </c>
      <c r="E139" s="9" t="s">
        <v>191</v>
      </c>
      <c r="F139" s="530"/>
      <c r="G139" s="517"/>
      <c r="H139" s="83" t="s">
        <v>1001</v>
      </c>
      <c r="I139" s="53" t="s">
        <v>208</v>
      </c>
      <c r="J139" s="77"/>
      <c r="K139" s="38"/>
      <c r="L139" s="53"/>
      <c r="M139" s="79">
        <v>18120</v>
      </c>
      <c r="N139" s="44"/>
      <c r="O139" s="522"/>
      <c r="P139" s="44"/>
      <c r="Q139" s="9"/>
      <c r="R139" s="320"/>
      <c r="S139" s="157"/>
      <c r="T139" s="158"/>
      <c r="U139" s="149"/>
      <c r="V139" s="40"/>
      <c r="W139" s="40"/>
    </row>
    <row r="140" spans="1:23" s="41" customFormat="1" ht="23.25" x14ac:dyDescent="0.25">
      <c r="A140" s="32" t="s">
        <v>496</v>
      </c>
      <c r="B140" s="35"/>
      <c r="C140" s="35"/>
      <c r="D140" s="516" t="s">
        <v>114</v>
      </c>
      <c r="E140" s="9" t="s">
        <v>184</v>
      </c>
      <c r="F140" s="530"/>
      <c r="G140" s="517"/>
      <c r="H140" s="83" t="s">
        <v>1001</v>
      </c>
      <c r="I140" s="53" t="s">
        <v>208</v>
      </c>
      <c r="J140" s="77"/>
      <c r="K140" s="38"/>
      <c r="L140" s="53"/>
      <c r="M140" s="79">
        <v>3892</v>
      </c>
      <c r="N140" s="57"/>
      <c r="O140" s="522"/>
      <c r="P140" s="57"/>
      <c r="Q140" s="64"/>
      <c r="R140" s="320"/>
      <c r="S140" s="157"/>
      <c r="T140" s="158"/>
      <c r="U140" s="149"/>
      <c r="V140" s="40"/>
      <c r="W140" s="40"/>
    </row>
    <row r="141" spans="1:23" s="41" customFormat="1" ht="24" customHeight="1" x14ac:dyDescent="0.25">
      <c r="A141" s="23" t="s">
        <v>496</v>
      </c>
      <c r="B141" s="35"/>
      <c r="C141" s="35"/>
      <c r="D141" s="516" t="s">
        <v>119</v>
      </c>
      <c r="E141" s="9" t="s">
        <v>160</v>
      </c>
      <c r="F141" s="530"/>
      <c r="G141" s="517"/>
      <c r="H141" s="83" t="s">
        <v>1001</v>
      </c>
      <c r="I141" s="53" t="s">
        <v>208</v>
      </c>
      <c r="J141" s="77"/>
      <c r="K141" s="38"/>
      <c r="L141" s="53"/>
      <c r="M141" s="79">
        <v>5505.5</v>
      </c>
      <c r="N141" s="44"/>
      <c r="O141" s="522"/>
      <c r="P141" s="44"/>
      <c r="Q141" s="9"/>
      <c r="R141" s="39"/>
      <c r="S141" s="157"/>
      <c r="T141" s="158"/>
      <c r="U141" s="149"/>
      <c r="V141" s="40"/>
      <c r="W141" s="40"/>
    </row>
    <row r="142" spans="1:23" s="367" customFormat="1" ht="23.25" x14ac:dyDescent="0.25">
      <c r="A142" s="32" t="s">
        <v>496</v>
      </c>
      <c r="B142" s="35"/>
      <c r="C142" s="35"/>
      <c r="D142" s="516" t="s">
        <v>114</v>
      </c>
      <c r="E142" s="9" t="s">
        <v>184</v>
      </c>
      <c r="F142" s="530"/>
      <c r="G142" s="517"/>
      <c r="H142" s="83" t="s">
        <v>1001</v>
      </c>
      <c r="I142" s="53" t="s">
        <v>208</v>
      </c>
      <c r="J142" s="77"/>
      <c r="K142" s="38"/>
      <c r="L142" s="53"/>
      <c r="M142" s="79">
        <v>7784</v>
      </c>
      <c r="N142" s="57"/>
      <c r="O142" s="522"/>
      <c r="P142" s="57"/>
      <c r="Q142" s="64"/>
      <c r="R142" s="39"/>
      <c r="S142" s="216"/>
      <c r="T142" s="158"/>
      <c r="U142" s="194"/>
      <c r="V142" s="216"/>
      <c r="W142" s="216"/>
    </row>
    <row r="143" spans="1:23" s="41" customFormat="1" ht="23.25" x14ac:dyDescent="0.25">
      <c r="A143" s="74" t="s">
        <v>496</v>
      </c>
      <c r="B143" s="35"/>
      <c r="C143" s="35"/>
      <c r="D143" s="516" t="s">
        <v>144</v>
      </c>
      <c r="E143" s="9" t="s">
        <v>201</v>
      </c>
      <c r="F143" s="530"/>
      <c r="G143" s="517"/>
      <c r="H143" s="83" t="s">
        <v>1001</v>
      </c>
      <c r="I143" s="53" t="s">
        <v>218</v>
      </c>
      <c r="J143" s="77"/>
      <c r="K143" s="38"/>
      <c r="L143" s="53"/>
      <c r="M143" s="79">
        <v>18148.79</v>
      </c>
      <c r="N143" s="44"/>
      <c r="O143" s="522"/>
      <c r="P143" s="44"/>
      <c r="Q143" s="9"/>
      <c r="R143" s="17"/>
      <c r="S143" s="157"/>
      <c r="T143" s="158"/>
      <c r="U143" s="149"/>
      <c r="V143" s="40"/>
      <c r="W143" s="40"/>
    </row>
    <row r="144" spans="1:23" s="41" customFormat="1" ht="22.5" customHeight="1" x14ac:dyDescent="0.25">
      <c r="A144" s="32" t="s">
        <v>496</v>
      </c>
      <c r="B144" s="35"/>
      <c r="C144" s="35"/>
      <c r="D144" s="516" t="s">
        <v>361</v>
      </c>
      <c r="E144" s="9" t="s">
        <v>362</v>
      </c>
      <c r="F144" s="530">
        <v>44043</v>
      </c>
      <c r="G144" s="517" t="s">
        <v>1002</v>
      </c>
      <c r="H144" s="83" t="s">
        <v>1001</v>
      </c>
      <c r="I144" s="53" t="s">
        <v>218</v>
      </c>
      <c r="J144" s="77"/>
      <c r="K144" s="38"/>
      <c r="L144" s="53"/>
      <c r="M144" s="79">
        <v>30274.2</v>
      </c>
      <c r="N144" s="57"/>
      <c r="O144" s="522">
        <v>43920</v>
      </c>
      <c r="P144" s="57"/>
      <c r="Q144" s="64"/>
      <c r="R144" s="17"/>
      <c r="S144" s="157"/>
      <c r="T144" s="158"/>
      <c r="U144" s="149"/>
      <c r="V144" s="40"/>
      <c r="W144" s="40"/>
    </row>
    <row r="145" spans="1:23" s="41" customFormat="1" ht="30" x14ac:dyDescent="0.25">
      <c r="A145" s="341" t="s">
        <v>496</v>
      </c>
      <c r="B145" s="355"/>
      <c r="C145" s="355"/>
      <c r="D145" s="516" t="s">
        <v>361</v>
      </c>
      <c r="E145" s="9" t="s">
        <v>363</v>
      </c>
      <c r="F145" s="530">
        <v>44043</v>
      </c>
      <c r="G145" s="517" t="s">
        <v>1002</v>
      </c>
      <c r="H145" s="83" t="s">
        <v>1001</v>
      </c>
      <c r="I145" s="53" t="s">
        <v>218</v>
      </c>
      <c r="J145" s="77"/>
      <c r="K145" s="38"/>
      <c r="L145" s="53"/>
      <c r="M145" s="79">
        <v>18148</v>
      </c>
      <c r="N145" s="44"/>
      <c r="O145" s="522">
        <v>43914</v>
      </c>
      <c r="P145" s="44"/>
      <c r="Q145" s="9"/>
      <c r="R145" s="17"/>
      <c r="S145" s="157"/>
      <c r="T145" s="158"/>
      <c r="U145" s="149"/>
      <c r="V145" s="40"/>
      <c r="W145" s="40"/>
    </row>
    <row r="146" spans="1:23" ht="30" x14ac:dyDescent="0.25">
      <c r="A146" s="32" t="s">
        <v>496</v>
      </c>
      <c r="B146" s="35"/>
      <c r="C146" s="35"/>
      <c r="D146" s="516" t="s">
        <v>525</v>
      </c>
      <c r="E146" s="9" t="s">
        <v>530</v>
      </c>
      <c r="F146" s="531">
        <v>44012</v>
      </c>
      <c r="G146" s="517" t="s">
        <v>1002</v>
      </c>
      <c r="H146" s="83" t="s">
        <v>1001</v>
      </c>
      <c r="I146" s="53" t="s">
        <v>218</v>
      </c>
      <c r="J146" s="77"/>
      <c r="K146" s="38"/>
      <c r="L146" s="53"/>
      <c r="M146" s="79">
        <v>18148</v>
      </c>
      <c r="N146" s="57"/>
      <c r="O146" s="538">
        <v>43918</v>
      </c>
      <c r="P146" s="57"/>
      <c r="Q146" s="64">
        <v>1120001783</v>
      </c>
      <c r="R146" s="384"/>
    </row>
    <row r="147" spans="1:23" ht="18" customHeight="1" x14ac:dyDescent="0.25">
      <c r="A147" s="74" t="s">
        <v>496</v>
      </c>
      <c r="B147" s="35"/>
      <c r="C147" s="35"/>
      <c r="D147" s="516" t="s">
        <v>526</v>
      </c>
      <c r="E147" s="9" t="s">
        <v>531</v>
      </c>
      <c r="F147" s="532">
        <v>44012</v>
      </c>
      <c r="G147" s="517" t="s">
        <v>1002</v>
      </c>
      <c r="H147" s="83" t="s">
        <v>1001</v>
      </c>
      <c r="I147" s="53" t="s">
        <v>218</v>
      </c>
      <c r="J147" s="77"/>
      <c r="K147" s="38"/>
      <c r="L147" s="53"/>
      <c r="M147" s="79">
        <v>18148</v>
      </c>
      <c r="N147" s="44"/>
      <c r="O147" s="522">
        <v>43969</v>
      </c>
      <c r="P147" s="44"/>
      <c r="Q147" s="9">
        <v>1120001943</v>
      </c>
      <c r="R147" s="39"/>
    </row>
    <row r="148" spans="1:23" ht="30" x14ac:dyDescent="0.25">
      <c r="A148" s="32" t="s">
        <v>496</v>
      </c>
      <c r="B148" s="35"/>
      <c r="C148" s="35"/>
      <c r="D148" s="516" t="s">
        <v>523</v>
      </c>
      <c r="E148" s="9" t="s">
        <v>528</v>
      </c>
      <c r="F148" s="522">
        <v>44043</v>
      </c>
      <c r="G148" s="517" t="s">
        <v>1002</v>
      </c>
      <c r="H148" s="83" t="s">
        <v>1001</v>
      </c>
      <c r="I148" s="53" t="s">
        <v>533</v>
      </c>
      <c r="J148" s="77"/>
      <c r="K148" s="38"/>
      <c r="L148" s="53"/>
      <c r="M148" s="79">
        <v>18149</v>
      </c>
      <c r="N148" s="57"/>
      <c r="O148" s="522">
        <v>43969</v>
      </c>
      <c r="P148" s="57"/>
      <c r="Q148" s="64">
        <v>1120001882</v>
      </c>
      <c r="R148" s="39"/>
    </row>
    <row r="149" spans="1:23" ht="23.25" x14ac:dyDescent="0.25">
      <c r="A149" s="74" t="s">
        <v>496</v>
      </c>
      <c r="B149" s="551"/>
      <c r="C149" s="35"/>
      <c r="D149" s="516" t="s">
        <v>527</v>
      </c>
      <c r="E149" s="9" t="s">
        <v>532</v>
      </c>
      <c r="F149" s="522">
        <v>44012</v>
      </c>
      <c r="G149" s="517" t="s">
        <v>1002</v>
      </c>
      <c r="H149" s="83" t="s">
        <v>1001</v>
      </c>
      <c r="I149" s="53" t="s">
        <v>533</v>
      </c>
      <c r="J149" s="77"/>
      <c r="K149" s="38"/>
      <c r="L149" s="53"/>
      <c r="M149" s="79">
        <v>10383.450000000001</v>
      </c>
      <c r="N149" s="44"/>
      <c r="O149" s="522"/>
      <c r="P149" s="44"/>
      <c r="Q149" s="9">
        <v>1118001037</v>
      </c>
      <c r="R149" s="17"/>
    </row>
    <row r="150" spans="1:23" ht="23.25" x14ac:dyDescent="0.25">
      <c r="A150" s="32" t="s">
        <v>496</v>
      </c>
      <c r="B150" s="35"/>
      <c r="C150" s="35"/>
      <c r="D150" s="516" t="s">
        <v>538</v>
      </c>
      <c r="E150" s="9" t="s">
        <v>539</v>
      </c>
      <c r="F150" s="522">
        <v>44012</v>
      </c>
      <c r="G150" s="517" t="s">
        <v>1002</v>
      </c>
      <c r="H150" s="83" t="s">
        <v>1001</v>
      </c>
      <c r="I150" s="53" t="s">
        <v>1020</v>
      </c>
      <c r="J150" s="77"/>
      <c r="K150" s="38"/>
      <c r="L150" s="53"/>
      <c r="M150" s="79">
        <v>5449.5</v>
      </c>
      <c r="N150" s="57"/>
      <c r="O150" s="522">
        <v>43971</v>
      </c>
      <c r="P150" s="57"/>
      <c r="Q150" s="64">
        <v>1120002014</v>
      </c>
      <c r="R150" s="17"/>
    </row>
    <row r="151" spans="1:23" ht="23.25" x14ac:dyDescent="0.25">
      <c r="A151" s="74" t="s">
        <v>496</v>
      </c>
      <c r="B151" s="35"/>
      <c r="C151" s="35"/>
      <c r="D151" s="516" t="s">
        <v>540</v>
      </c>
      <c r="E151" s="9" t="s">
        <v>541</v>
      </c>
      <c r="F151" s="522">
        <v>44012</v>
      </c>
      <c r="G151" s="517" t="s">
        <v>1002</v>
      </c>
      <c r="H151" s="83" t="s">
        <v>1001</v>
      </c>
      <c r="I151" s="53" t="s">
        <v>1020</v>
      </c>
      <c r="J151" s="77"/>
      <c r="K151" s="38"/>
      <c r="L151" s="53"/>
      <c r="M151" s="79">
        <v>4688.75</v>
      </c>
      <c r="N151" s="44"/>
      <c r="O151" s="522">
        <v>43948</v>
      </c>
      <c r="P151" s="44"/>
      <c r="Q151" s="9">
        <v>1120002013</v>
      </c>
      <c r="R151" s="17"/>
    </row>
    <row r="152" spans="1:23" ht="23.25" x14ac:dyDescent="0.25">
      <c r="A152" s="32" t="s">
        <v>496</v>
      </c>
      <c r="B152" s="552"/>
      <c r="C152" s="35"/>
      <c r="D152" s="516" t="s">
        <v>542</v>
      </c>
      <c r="E152" s="9" t="s">
        <v>543</v>
      </c>
      <c r="F152" s="522">
        <v>44012</v>
      </c>
      <c r="G152" s="517" t="s">
        <v>1002</v>
      </c>
      <c r="H152" s="83" t="s">
        <v>1001</v>
      </c>
      <c r="I152" s="53" t="s">
        <v>1020</v>
      </c>
      <c r="J152" s="77"/>
      <c r="K152" s="38"/>
      <c r="L152" s="53"/>
      <c r="M152" s="79">
        <v>6069.3</v>
      </c>
      <c r="N152" s="57"/>
      <c r="O152" s="522">
        <v>43971</v>
      </c>
      <c r="P152" s="57"/>
      <c r="Q152" s="64">
        <v>1120002011</v>
      </c>
      <c r="R152" s="16"/>
    </row>
    <row r="153" spans="1:23" ht="23.25" x14ac:dyDescent="0.25">
      <c r="A153" s="341" t="s">
        <v>496</v>
      </c>
      <c r="B153" s="35"/>
      <c r="C153" s="35"/>
      <c r="D153" s="516" t="s">
        <v>544</v>
      </c>
      <c r="E153" s="9" t="s">
        <v>545</v>
      </c>
      <c r="F153" s="522">
        <v>44012</v>
      </c>
      <c r="G153" s="517" t="s">
        <v>1002</v>
      </c>
      <c r="H153" s="83" t="s">
        <v>1001</v>
      </c>
      <c r="I153" s="53" t="s">
        <v>1020</v>
      </c>
      <c r="J153" s="77"/>
      <c r="K153" s="38"/>
      <c r="L153" s="53"/>
      <c r="M153" s="79">
        <v>3131.48</v>
      </c>
      <c r="N153" s="44"/>
      <c r="O153" s="522">
        <v>43976</v>
      </c>
      <c r="P153" s="44"/>
      <c r="Q153" s="9">
        <v>1120002002</v>
      </c>
    </row>
    <row r="154" spans="1:23" ht="23.25" x14ac:dyDescent="0.25">
      <c r="A154" s="32" t="s">
        <v>496</v>
      </c>
      <c r="B154" s="35"/>
      <c r="C154" s="35"/>
      <c r="D154" s="516" t="s">
        <v>524</v>
      </c>
      <c r="E154" s="9" t="s">
        <v>154</v>
      </c>
      <c r="F154" s="533">
        <v>44043</v>
      </c>
      <c r="G154" s="517" t="s">
        <v>1002</v>
      </c>
      <c r="H154" s="83" t="s">
        <v>1001</v>
      </c>
      <c r="I154" s="53" t="s">
        <v>213</v>
      </c>
      <c r="J154" s="77"/>
      <c r="K154" s="38"/>
      <c r="L154" s="53"/>
      <c r="M154" s="79">
        <v>14706</v>
      </c>
      <c r="N154" s="57"/>
      <c r="O154" s="539">
        <v>43998</v>
      </c>
      <c r="P154" s="57"/>
      <c r="Q154" s="64" t="s">
        <v>1060</v>
      </c>
    </row>
    <row r="155" spans="1:23" ht="23.25" x14ac:dyDescent="0.25">
      <c r="A155" s="74" t="s">
        <v>496</v>
      </c>
      <c r="B155" s="35"/>
      <c r="C155" s="35"/>
      <c r="D155" s="516" t="s">
        <v>145</v>
      </c>
      <c r="E155" s="9" t="s">
        <v>202</v>
      </c>
      <c r="F155" s="534">
        <v>44012</v>
      </c>
      <c r="G155" s="517" t="s">
        <v>1002</v>
      </c>
      <c r="H155" s="83" t="s">
        <v>1001</v>
      </c>
      <c r="I155" s="53" t="s">
        <v>218</v>
      </c>
      <c r="J155" s="77"/>
      <c r="K155" s="38"/>
      <c r="L155" s="53"/>
      <c r="M155" s="79">
        <v>9631.6</v>
      </c>
      <c r="N155" s="44"/>
      <c r="O155" s="534">
        <v>43992</v>
      </c>
      <c r="P155" s="44"/>
      <c r="Q155" s="9" t="s">
        <v>1060</v>
      </c>
    </row>
    <row r="156" spans="1:23" ht="30" x14ac:dyDescent="0.25">
      <c r="A156" s="32" t="s">
        <v>496</v>
      </c>
      <c r="B156" s="35"/>
      <c r="C156" s="35"/>
      <c r="D156" s="516" t="s">
        <v>361</v>
      </c>
      <c r="E156" s="9" t="s">
        <v>202</v>
      </c>
      <c r="F156" s="533">
        <v>43982</v>
      </c>
      <c r="G156" s="517" t="s">
        <v>1002</v>
      </c>
      <c r="H156" s="83" t="s">
        <v>1001</v>
      </c>
      <c r="I156" s="53" t="s">
        <v>218</v>
      </c>
      <c r="J156" s="77"/>
      <c r="K156" s="38"/>
      <c r="L156" s="53"/>
      <c r="M156" s="79">
        <v>26983</v>
      </c>
      <c r="N156" s="57"/>
      <c r="O156" s="539">
        <v>43952</v>
      </c>
      <c r="P156" s="57"/>
      <c r="Q156" s="64" t="s">
        <v>1060</v>
      </c>
    </row>
    <row r="157" spans="1:23" ht="30" x14ac:dyDescent="0.25">
      <c r="A157" s="74" t="s">
        <v>496</v>
      </c>
      <c r="B157" s="35"/>
      <c r="C157" s="35"/>
      <c r="D157" s="516" t="s">
        <v>826</v>
      </c>
      <c r="E157" s="9" t="s">
        <v>939</v>
      </c>
      <c r="F157" s="533">
        <v>43982</v>
      </c>
      <c r="G157" s="517" t="s">
        <v>1002</v>
      </c>
      <c r="H157" s="83" t="s">
        <v>1001</v>
      </c>
      <c r="I157" s="53" t="s">
        <v>215</v>
      </c>
      <c r="J157" s="77"/>
      <c r="K157" s="38"/>
      <c r="L157" s="53"/>
      <c r="M157" s="79">
        <v>17015.669999999998</v>
      </c>
      <c r="N157" s="44"/>
      <c r="O157" s="533">
        <v>43952</v>
      </c>
      <c r="P157" s="44"/>
      <c r="Q157" s="9" t="s">
        <v>1060</v>
      </c>
    </row>
    <row r="158" spans="1:23" ht="23.25" x14ac:dyDescent="0.25">
      <c r="A158" s="32" t="s">
        <v>496</v>
      </c>
      <c r="B158" s="35"/>
      <c r="C158" s="35"/>
      <c r="D158" s="516" t="s">
        <v>827</v>
      </c>
      <c r="E158" s="9" t="s">
        <v>549</v>
      </c>
      <c r="F158" s="523">
        <v>44012</v>
      </c>
      <c r="G158" s="517" t="s">
        <v>1002</v>
      </c>
      <c r="H158" s="83" t="s">
        <v>1001</v>
      </c>
      <c r="I158" s="53" t="s">
        <v>208</v>
      </c>
      <c r="J158" s="77"/>
      <c r="K158" s="38"/>
      <c r="L158" s="53"/>
      <c r="M158" s="79">
        <v>8484.52</v>
      </c>
      <c r="N158" s="57"/>
      <c r="O158" s="523">
        <v>43985</v>
      </c>
      <c r="P158" s="57"/>
      <c r="Q158" s="64" t="s">
        <v>1060</v>
      </c>
    </row>
    <row r="159" spans="1:23" ht="23.25" x14ac:dyDescent="0.25">
      <c r="A159" s="74" t="s">
        <v>496</v>
      </c>
      <c r="B159" s="35"/>
      <c r="C159" s="35"/>
      <c r="D159" s="516" t="s">
        <v>550</v>
      </c>
      <c r="E159" s="9" t="s">
        <v>551</v>
      </c>
      <c r="F159" s="523">
        <v>44012</v>
      </c>
      <c r="G159" s="517" t="s">
        <v>1002</v>
      </c>
      <c r="H159" s="83" t="s">
        <v>1001</v>
      </c>
      <c r="I159" s="53" t="s">
        <v>208</v>
      </c>
      <c r="J159" s="77"/>
      <c r="K159" s="38"/>
      <c r="L159" s="53"/>
      <c r="M159" s="79">
        <v>5765.65</v>
      </c>
      <c r="N159" s="44"/>
      <c r="O159" s="523">
        <v>43985</v>
      </c>
      <c r="P159" s="44"/>
      <c r="Q159" s="9" t="s">
        <v>1060</v>
      </c>
    </row>
    <row r="160" spans="1:23" ht="23.25" x14ac:dyDescent="0.25">
      <c r="A160" s="32" t="s">
        <v>496</v>
      </c>
      <c r="B160" s="35"/>
      <c r="C160" s="35"/>
      <c r="D160" s="516" t="s">
        <v>143</v>
      </c>
      <c r="E160" s="9" t="s">
        <v>200</v>
      </c>
      <c r="F160" s="523"/>
      <c r="G160" s="517"/>
      <c r="H160" s="83" t="s">
        <v>1001</v>
      </c>
      <c r="I160" s="53" t="s">
        <v>211</v>
      </c>
      <c r="J160" s="77"/>
      <c r="K160" s="38"/>
      <c r="L160" s="53"/>
      <c r="M160" s="79">
        <v>1778</v>
      </c>
      <c r="N160" s="57"/>
      <c r="O160" s="523"/>
      <c r="P160" s="57"/>
      <c r="Q160" s="64"/>
    </row>
    <row r="161" spans="1:17" ht="23.25" x14ac:dyDescent="0.25">
      <c r="A161" s="341" t="s">
        <v>496</v>
      </c>
      <c r="B161" s="35"/>
      <c r="C161" s="35"/>
      <c r="D161" s="516" t="s">
        <v>146</v>
      </c>
      <c r="E161" s="9" t="s">
        <v>203</v>
      </c>
      <c r="F161" s="523"/>
      <c r="G161" s="517"/>
      <c r="H161" s="83" t="s">
        <v>1001</v>
      </c>
      <c r="I161" s="53" t="s">
        <v>211</v>
      </c>
      <c r="J161" s="77"/>
      <c r="K161" s="38"/>
      <c r="L161" s="53"/>
      <c r="M161" s="79">
        <v>1415.7</v>
      </c>
      <c r="N161" s="44"/>
      <c r="O161" s="523"/>
      <c r="P161" s="44"/>
      <c r="Q161" s="9"/>
    </row>
    <row r="162" spans="1:17" ht="23.25" x14ac:dyDescent="0.25">
      <c r="A162" s="32" t="s">
        <v>496</v>
      </c>
      <c r="B162" s="35"/>
      <c r="C162" s="35"/>
      <c r="D162" s="516" t="s">
        <v>828</v>
      </c>
      <c r="E162" s="9" t="s">
        <v>200</v>
      </c>
      <c r="F162" s="523">
        <v>44012</v>
      </c>
      <c r="G162" s="517" t="s">
        <v>1002</v>
      </c>
      <c r="H162" s="83" t="s">
        <v>1001</v>
      </c>
      <c r="I162" s="53" t="s">
        <v>209</v>
      </c>
      <c r="J162" s="77"/>
      <c r="K162" s="38"/>
      <c r="L162" s="53"/>
      <c r="M162" s="79">
        <v>1616.56</v>
      </c>
      <c r="N162" s="57"/>
      <c r="O162" s="523">
        <v>43987</v>
      </c>
      <c r="P162" s="57"/>
      <c r="Q162" s="64" t="s">
        <v>1060</v>
      </c>
    </row>
    <row r="163" spans="1:17" ht="23.25" x14ac:dyDescent="0.25">
      <c r="A163" s="74" t="s">
        <v>496</v>
      </c>
      <c r="B163" s="35"/>
      <c r="C163" s="35"/>
      <c r="D163" s="516" t="s">
        <v>122</v>
      </c>
      <c r="E163" s="9" t="s">
        <v>188</v>
      </c>
      <c r="F163" s="523"/>
      <c r="G163" s="517"/>
      <c r="H163" s="83" t="s">
        <v>1001</v>
      </c>
      <c r="I163" s="53" t="s">
        <v>209</v>
      </c>
      <c r="J163" s="77"/>
      <c r="K163" s="38"/>
      <c r="L163" s="53"/>
      <c r="M163" s="79">
        <v>2316</v>
      </c>
      <c r="N163" s="44"/>
      <c r="O163" s="523"/>
      <c r="P163" s="44"/>
      <c r="Q163" s="9"/>
    </row>
    <row r="164" spans="1:17" ht="23.25" x14ac:dyDescent="0.25">
      <c r="A164" s="32" t="s">
        <v>496</v>
      </c>
      <c r="B164" s="35"/>
      <c r="C164" s="35"/>
      <c r="D164" s="516" t="s">
        <v>122</v>
      </c>
      <c r="E164" s="9" t="s">
        <v>189</v>
      </c>
      <c r="F164" s="523"/>
      <c r="G164" s="517"/>
      <c r="H164" s="83" t="s">
        <v>1001</v>
      </c>
      <c r="I164" s="53" t="s">
        <v>209</v>
      </c>
      <c r="J164" s="77"/>
      <c r="K164" s="38"/>
      <c r="L164" s="53"/>
      <c r="M164" s="79">
        <v>2316</v>
      </c>
      <c r="N164" s="57"/>
      <c r="O164" s="523"/>
      <c r="P164" s="57"/>
      <c r="Q164" s="64"/>
    </row>
    <row r="165" spans="1:17" ht="23.25" x14ac:dyDescent="0.25">
      <c r="A165" s="74" t="s">
        <v>496</v>
      </c>
      <c r="B165" s="35"/>
      <c r="C165" s="35"/>
      <c r="D165" s="516" t="s">
        <v>127</v>
      </c>
      <c r="E165" s="9" t="s">
        <v>193</v>
      </c>
      <c r="F165" s="523"/>
      <c r="G165" s="517"/>
      <c r="H165" s="83" t="s">
        <v>1001</v>
      </c>
      <c r="I165" s="53" t="s">
        <v>211</v>
      </c>
      <c r="J165" s="77"/>
      <c r="K165" s="38"/>
      <c r="L165" s="53"/>
      <c r="M165" s="79">
        <v>1005</v>
      </c>
      <c r="N165" s="44"/>
      <c r="O165" s="523"/>
      <c r="P165" s="44"/>
      <c r="Q165" s="9"/>
    </row>
    <row r="166" spans="1:17" ht="23.25" x14ac:dyDescent="0.25">
      <c r="A166" s="32" t="s">
        <v>496</v>
      </c>
      <c r="B166" s="35"/>
      <c r="C166" s="35"/>
      <c r="D166" s="516" t="s">
        <v>552</v>
      </c>
      <c r="E166" s="9" t="s">
        <v>152</v>
      </c>
      <c r="F166" s="523">
        <v>44012</v>
      </c>
      <c r="G166" s="517" t="s">
        <v>1002</v>
      </c>
      <c r="H166" s="83" t="s">
        <v>1001</v>
      </c>
      <c r="I166" s="53" t="s">
        <v>209</v>
      </c>
      <c r="J166" s="77"/>
      <c r="K166" s="38"/>
      <c r="L166" s="53"/>
      <c r="M166" s="79">
        <v>2316</v>
      </c>
      <c r="N166" s="57"/>
      <c r="O166" s="523">
        <v>43992</v>
      </c>
      <c r="P166" s="57"/>
      <c r="Q166" s="64" t="s">
        <v>1060</v>
      </c>
    </row>
    <row r="167" spans="1:17" ht="23.25" x14ac:dyDescent="0.25">
      <c r="A167" s="74" t="s">
        <v>496</v>
      </c>
      <c r="B167" s="35"/>
      <c r="C167" s="35"/>
      <c r="D167" s="516" t="s">
        <v>829</v>
      </c>
      <c r="E167" s="9" t="s">
        <v>539</v>
      </c>
      <c r="F167" s="533">
        <v>44012</v>
      </c>
      <c r="G167" s="517" t="s">
        <v>1002</v>
      </c>
      <c r="H167" s="83" t="s">
        <v>1001</v>
      </c>
      <c r="I167" s="53" t="s">
        <v>209</v>
      </c>
      <c r="J167" s="77"/>
      <c r="K167" s="38"/>
      <c r="L167" s="53"/>
      <c r="M167" s="79">
        <v>5449.5</v>
      </c>
      <c r="N167" s="44"/>
      <c r="O167" s="546">
        <v>43997</v>
      </c>
      <c r="P167" s="44"/>
      <c r="Q167" s="9" t="s">
        <v>1060</v>
      </c>
    </row>
    <row r="168" spans="1:17" ht="23.25" x14ac:dyDescent="0.25">
      <c r="A168" s="32" t="s">
        <v>496</v>
      </c>
      <c r="B168" s="35"/>
      <c r="C168" s="35"/>
      <c r="D168" s="516" t="s">
        <v>830</v>
      </c>
      <c r="E168" s="9" t="s">
        <v>274</v>
      </c>
      <c r="F168" s="523">
        <v>44012</v>
      </c>
      <c r="G168" s="517" t="s">
        <v>1002</v>
      </c>
      <c r="H168" s="83" t="s">
        <v>1001</v>
      </c>
      <c r="I168" s="53" t="s">
        <v>210</v>
      </c>
      <c r="J168" s="77"/>
      <c r="K168" s="38"/>
      <c r="L168" s="53"/>
      <c r="M168" s="79">
        <v>3720.75</v>
      </c>
      <c r="N168" s="57"/>
      <c r="O168" s="523">
        <v>43985</v>
      </c>
      <c r="P168" s="57"/>
      <c r="Q168" s="64" t="s">
        <v>1060</v>
      </c>
    </row>
    <row r="169" spans="1:17" ht="23.25" x14ac:dyDescent="0.25">
      <c r="A169" s="341" t="s">
        <v>496</v>
      </c>
      <c r="B169" s="35"/>
      <c r="C169" s="35"/>
      <c r="D169" s="516" t="s">
        <v>831</v>
      </c>
      <c r="E169" s="9" t="s">
        <v>940</v>
      </c>
      <c r="F169" s="535" t="s">
        <v>982</v>
      </c>
      <c r="G169" s="517" t="s">
        <v>1003</v>
      </c>
      <c r="H169" s="83" t="s">
        <v>1004</v>
      </c>
      <c r="I169" s="53" t="s">
        <v>218</v>
      </c>
      <c r="J169" s="77"/>
      <c r="K169" s="38"/>
      <c r="L169" s="53"/>
      <c r="M169" s="79">
        <v>24200</v>
      </c>
      <c r="N169" s="44"/>
      <c r="O169" s="547">
        <v>43922</v>
      </c>
      <c r="P169" s="44"/>
      <c r="Q169" s="9"/>
    </row>
    <row r="170" spans="1:17" ht="23.25" x14ac:dyDescent="0.25">
      <c r="A170" s="32" t="s">
        <v>496</v>
      </c>
      <c r="B170" s="35"/>
      <c r="C170" s="35"/>
      <c r="D170" s="516" t="s">
        <v>832</v>
      </c>
      <c r="E170" s="9" t="s">
        <v>941</v>
      </c>
      <c r="F170" s="535" t="s">
        <v>982</v>
      </c>
      <c r="G170" s="517" t="s">
        <v>1003</v>
      </c>
      <c r="H170" s="83" t="s">
        <v>1004</v>
      </c>
      <c r="I170" s="53" t="s">
        <v>218</v>
      </c>
      <c r="J170" s="77"/>
      <c r="K170" s="38"/>
      <c r="L170" s="53"/>
      <c r="M170" s="79">
        <v>24200</v>
      </c>
      <c r="N170" s="57"/>
      <c r="O170" s="555">
        <v>43922</v>
      </c>
      <c r="P170" s="57"/>
      <c r="Q170" s="64"/>
    </row>
    <row r="171" spans="1:17" ht="23.25" x14ac:dyDescent="0.25">
      <c r="A171" s="74" t="s">
        <v>496</v>
      </c>
      <c r="B171" s="35"/>
      <c r="C171" s="35"/>
      <c r="D171" s="516" t="s">
        <v>833</v>
      </c>
      <c r="E171" s="9" t="s">
        <v>942</v>
      </c>
      <c r="F171" s="536" t="s">
        <v>983</v>
      </c>
      <c r="G171" s="517" t="s">
        <v>1003</v>
      </c>
      <c r="H171" s="83" t="s">
        <v>1004</v>
      </c>
      <c r="I171" s="53" t="s">
        <v>218</v>
      </c>
      <c r="J171" s="77"/>
      <c r="K171" s="38"/>
      <c r="L171" s="53"/>
      <c r="M171" s="79">
        <v>175074.9</v>
      </c>
      <c r="N171" s="44"/>
      <c r="O171" s="547">
        <v>43983</v>
      </c>
      <c r="P171" s="44"/>
      <c r="Q171" s="9"/>
    </row>
    <row r="172" spans="1:17" ht="30" x14ac:dyDescent="0.25">
      <c r="A172" s="32" t="s">
        <v>496</v>
      </c>
      <c r="B172" s="35"/>
      <c r="C172" s="35"/>
      <c r="D172" s="516" t="s">
        <v>96</v>
      </c>
      <c r="E172" s="9" t="s">
        <v>170</v>
      </c>
      <c r="F172" s="535" t="s">
        <v>979</v>
      </c>
      <c r="G172" s="517" t="s">
        <v>1003</v>
      </c>
      <c r="H172" s="83" t="s">
        <v>1004</v>
      </c>
      <c r="I172" s="53" t="s">
        <v>1021</v>
      </c>
      <c r="J172" s="77"/>
      <c r="K172" s="38"/>
      <c r="L172" s="53"/>
      <c r="M172" s="79">
        <v>9044.75</v>
      </c>
      <c r="N172" s="57"/>
      <c r="O172" s="555" t="s">
        <v>1035</v>
      </c>
      <c r="P172" s="57"/>
      <c r="Q172" s="64" t="s">
        <v>1061</v>
      </c>
    </row>
    <row r="173" spans="1:17" ht="30" x14ac:dyDescent="0.25">
      <c r="A173" s="74" t="s">
        <v>496</v>
      </c>
      <c r="B173" s="35"/>
      <c r="C173" s="35"/>
      <c r="D173" s="516" t="s">
        <v>97</v>
      </c>
      <c r="E173" s="9" t="s">
        <v>170</v>
      </c>
      <c r="F173" s="535" t="s">
        <v>979</v>
      </c>
      <c r="G173" s="517" t="s">
        <v>1003</v>
      </c>
      <c r="H173" s="83" t="s">
        <v>1004</v>
      </c>
      <c r="I173" s="53" t="s">
        <v>1021</v>
      </c>
      <c r="J173" s="77"/>
      <c r="K173" s="38"/>
      <c r="L173" s="53"/>
      <c r="M173" s="79">
        <v>8497.5</v>
      </c>
      <c r="N173" s="44"/>
      <c r="O173" s="547" t="s">
        <v>1035</v>
      </c>
      <c r="P173" s="44"/>
      <c r="Q173" s="9" t="s">
        <v>1062</v>
      </c>
    </row>
    <row r="174" spans="1:17" ht="30" x14ac:dyDescent="0.25">
      <c r="A174" s="32" t="s">
        <v>496</v>
      </c>
      <c r="B174" s="35"/>
      <c r="C174" s="35"/>
      <c r="D174" s="516" t="s">
        <v>98</v>
      </c>
      <c r="E174" s="9" t="s">
        <v>171</v>
      </c>
      <c r="F174" s="535" t="s">
        <v>979</v>
      </c>
      <c r="G174" s="517" t="s">
        <v>1003</v>
      </c>
      <c r="H174" s="83" t="s">
        <v>1004</v>
      </c>
      <c r="I174" s="53" t="s">
        <v>1021</v>
      </c>
      <c r="J174" s="77"/>
      <c r="K174" s="38"/>
      <c r="L174" s="53"/>
      <c r="M174" s="79">
        <v>25200</v>
      </c>
      <c r="N174" s="57"/>
      <c r="O174" s="555" t="s">
        <v>1035</v>
      </c>
      <c r="P174" s="57"/>
      <c r="Q174" s="64" t="s">
        <v>1063</v>
      </c>
    </row>
    <row r="175" spans="1:17" ht="30" x14ac:dyDescent="0.25">
      <c r="A175" s="74" t="s">
        <v>496</v>
      </c>
      <c r="B175" s="35"/>
      <c r="C175" s="35"/>
      <c r="D175" s="516" t="s">
        <v>99</v>
      </c>
      <c r="E175" s="9" t="s">
        <v>172</v>
      </c>
      <c r="F175" s="535" t="s">
        <v>979</v>
      </c>
      <c r="G175" s="517" t="s">
        <v>1003</v>
      </c>
      <c r="H175" s="83" t="s">
        <v>1004</v>
      </c>
      <c r="I175" s="53" t="s">
        <v>1021</v>
      </c>
      <c r="J175" s="77"/>
      <c r="K175" s="38"/>
      <c r="L175" s="53"/>
      <c r="M175" s="79">
        <v>12577.6</v>
      </c>
      <c r="N175" s="44"/>
      <c r="O175" s="547" t="s">
        <v>1035</v>
      </c>
      <c r="P175" s="44"/>
      <c r="Q175" s="9"/>
    </row>
    <row r="176" spans="1:17" ht="30" x14ac:dyDescent="0.25">
      <c r="A176" s="32" t="s">
        <v>496</v>
      </c>
      <c r="B176" s="35"/>
      <c r="C176" s="35"/>
      <c r="D176" s="516" t="s">
        <v>100</v>
      </c>
      <c r="E176" s="9" t="s">
        <v>173</v>
      </c>
      <c r="F176" s="535" t="s">
        <v>979</v>
      </c>
      <c r="G176" s="517" t="s">
        <v>1003</v>
      </c>
      <c r="H176" s="83" t="s">
        <v>1004</v>
      </c>
      <c r="I176" s="53" t="s">
        <v>1021</v>
      </c>
      <c r="J176" s="77"/>
      <c r="K176" s="38"/>
      <c r="L176" s="53"/>
      <c r="M176" s="79">
        <v>2541</v>
      </c>
      <c r="N176" s="57"/>
      <c r="O176" s="555" t="s">
        <v>1035</v>
      </c>
      <c r="P176" s="57"/>
      <c r="Q176" s="64"/>
    </row>
    <row r="177" spans="1:17" ht="30" x14ac:dyDescent="0.25">
      <c r="A177" s="341" t="s">
        <v>496</v>
      </c>
      <c r="B177" s="35"/>
      <c r="C177" s="35"/>
      <c r="D177" s="516" t="s">
        <v>101</v>
      </c>
      <c r="E177" s="9" t="s">
        <v>174</v>
      </c>
      <c r="F177" s="535" t="s">
        <v>979</v>
      </c>
      <c r="G177" s="517" t="s">
        <v>1003</v>
      </c>
      <c r="H177" s="83" t="s">
        <v>1004</v>
      </c>
      <c r="I177" s="53" t="s">
        <v>1021</v>
      </c>
      <c r="J177" s="77"/>
      <c r="K177" s="38"/>
      <c r="L177" s="53"/>
      <c r="M177" s="79">
        <v>9914.74</v>
      </c>
      <c r="N177" s="44"/>
      <c r="O177" s="547" t="s">
        <v>1035</v>
      </c>
      <c r="P177" s="44"/>
      <c r="Q177" s="9"/>
    </row>
    <row r="178" spans="1:17" ht="30" x14ac:dyDescent="0.25">
      <c r="A178" s="32" t="s">
        <v>496</v>
      </c>
      <c r="B178" s="35"/>
      <c r="C178" s="35"/>
      <c r="D178" s="516" t="s">
        <v>102</v>
      </c>
      <c r="E178" s="9" t="s">
        <v>174</v>
      </c>
      <c r="F178" s="535" t="s">
        <v>979</v>
      </c>
      <c r="G178" s="517" t="s">
        <v>1003</v>
      </c>
      <c r="H178" s="83" t="s">
        <v>1004</v>
      </c>
      <c r="I178" s="53" t="s">
        <v>1021</v>
      </c>
      <c r="J178" s="77"/>
      <c r="K178" s="38"/>
      <c r="L178" s="53"/>
      <c r="M178" s="79">
        <v>16038.43</v>
      </c>
      <c r="N178" s="57"/>
      <c r="O178" s="555" t="s">
        <v>1035</v>
      </c>
      <c r="P178" s="57"/>
      <c r="Q178" s="64" t="s">
        <v>1064</v>
      </c>
    </row>
    <row r="179" spans="1:17" ht="30" x14ac:dyDescent="0.25">
      <c r="A179" s="74" t="s">
        <v>496</v>
      </c>
      <c r="B179" s="35"/>
      <c r="C179" s="35"/>
      <c r="D179" s="516" t="s">
        <v>104</v>
      </c>
      <c r="E179" s="9" t="s">
        <v>176</v>
      </c>
      <c r="F179" s="535" t="s">
        <v>979</v>
      </c>
      <c r="G179" s="517" t="s">
        <v>1003</v>
      </c>
      <c r="H179" s="83" t="s">
        <v>1004</v>
      </c>
      <c r="I179" s="53" t="s">
        <v>1021</v>
      </c>
      <c r="J179" s="77"/>
      <c r="K179" s="38"/>
      <c r="L179" s="53"/>
      <c r="M179" s="79">
        <v>17047.400000000001</v>
      </c>
      <c r="N179" s="44"/>
      <c r="O179" s="547" t="s">
        <v>1035</v>
      </c>
      <c r="P179" s="44"/>
      <c r="Q179" s="9" t="s">
        <v>1065</v>
      </c>
    </row>
    <row r="180" spans="1:17" ht="30" x14ac:dyDescent="0.25">
      <c r="A180" s="32" t="s">
        <v>496</v>
      </c>
      <c r="B180" s="35"/>
      <c r="C180" s="35"/>
      <c r="D180" s="516" t="s">
        <v>834</v>
      </c>
      <c r="E180" s="9" t="s">
        <v>176</v>
      </c>
      <c r="F180" s="535" t="s">
        <v>979</v>
      </c>
      <c r="G180" s="517" t="s">
        <v>1003</v>
      </c>
      <c r="H180" s="83" t="s">
        <v>1004</v>
      </c>
      <c r="I180" s="53" t="s">
        <v>1021</v>
      </c>
      <c r="J180" s="77"/>
      <c r="K180" s="38"/>
      <c r="L180" s="53"/>
      <c r="M180" s="79">
        <v>12149.36</v>
      </c>
      <c r="N180" s="57"/>
      <c r="O180" s="555" t="s">
        <v>1035</v>
      </c>
      <c r="P180" s="57"/>
      <c r="Q180" s="64" t="s">
        <v>1066</v>
      </c>
    </row>
    <row r="181" spans="1:17" ht="30" x14ac:dyDescent="0.25">
      <c r="A181" s="74" t="s">
        <v>496</v>
      </c>
      <c r="B181" s="35"/>
      <c r="C181" s="35"/>
      <c r="D181" s="516" t="s">
        <v>106</v>
      </c>
      <c r="E181" s="9" t="s">
        <v>178</v>
      </c>
      <c r="F181" s="535" t="s">
        <v>979</v>
      </c>
      <c r="G181" s="517" t="s">
        <v>1003</v>
      </c>
      <c r="H181" s="83" t="s">
        <v>1004</v>
      </c>
      <c r="I181" s="53" t="s">
        <v>1021</v>
      </c>
      <c r="J181" s="77"/>
      <c r="K181" s="38"/>
      <c r="L181" s="53"/>
      <c r="M181" s="79">
        <v>2087.25</v>
      </c>
      <c r="N181" s="44"/>
      <c r="O181" s="547" t="s">
        <v>1035</v>
      </c>
      <c r="P181" s="44"/>
      <c r="Q181" s="9"/>
    </row>
    <row r="182" spans="1:17" ht="30" x14ac:dyDescent="0.25">
      <c r="A182" s="32" t="s">
        <v>496</v>
      </c>
      <c r="B182" s="35"/>
      <c r="C182" s="35"/>
      <c r="D182" s="516" t="s">
        <v>107</v>
      </c>
      <c r="E182" s="9" t="s">
        <v>178</v>
      </c>
      <c r="F182" s="535" t="s">
        <v>979</v>
      </c>
      <c r="G182" s="517" t="s">
        <v>1003</v>
      </c>
      <c r="H182" s="83" t="s">
        <v>1004</v>
      </c>
      <c r="I182" s="53" t="s">
        <v>1021</v>
      </c>
      <c r="J182" s="77"/>
      <c r="K182" s="38"/>
      <c r="L182" s="53"/>
      <c r="M182" s="79">
        <v>14500</v>
      </c>
      <c r="N182" s="57"/>
      <c r="O182" s="555" t="s">
        <v>1035</v>
      </c>
      <c r="P182" s="57"/>
      <c r="Q182" s="64"/>
    </row>
    <row r="183" spans="1:17" ht="30" x14ac:dyDescent="0.25">
      <c r="A183" s="74" t="s">
        <v>496</v>
      </c>
      <c r="B183" s="35"/>
      <c r="C183" s="35"/>
      <c r="D183" s="516" t="s">
        <v>835</v>
      </c>
      <c r="E183" s="9" t="s">
        <v>943</v>
      </c>
      <c r="F183" s="535" t="s">
        <v>979</v>
      </c>
      <c r="G183" s="517" t="s">
        <v>1003</v>
      </c>
      <c r="H183" s="83" t="s">
        <v>1004</v>
      </c>
      <c r="I183" s="53" t="s">
        <v>1021</v>
      </c>
      <c r="J183" s="77"/>
      <c r="K183" s="38"/>
      <c r="L183" s="53"/>
      <c r="M183" s="79">
        <v>4853.2</v>
      </c>
      <c r="N183" s="44"/>
      <c r="O183" s="547" t="s">
        <v>1035</v>
      </c>
      <c r="P183" s="44"/>
      <c r="Q183" s="9"/>
    </row>
    <row r="184" spans="1:17" ht="30" x14ac:dyDescent="0.25">
      <c r="A184" s="32" t="s">
        <v>496</v>
      </c>
      <c r="B184" s="35"/>
      <c r="C184" s="35"/>
      <c r="D184" s="516" t="s">
        <v>836</v>
      </c>
      <c r="E184" s="9" t="s">
        <v>160</v>
      </c>
      <c r="F184" s="535" t="s">
        <v>979</v>
      </c>
      <c r="G184" s="517" t="s">
        <v>1003</v>
      </c>
      <c r="H184" s="83" t="s">
        <v>1004</v>
      </c>
      <c r="I184" s="53" t="s">
        <v>1021</v>
      </c>
      <c r="J184" s="77"/>
      <c r="K184" s="38"/>
      <c r="L184" s="53"/>
      <c r="M184" s="79">
        <v>211.75</v>
      </c>
      <c r="N184" s="57"/>
      <c r="O184" s="555" t="s">
        <v>1035</v>
      </c>
      <c r="P184" s="57"/>
      <c r="Q184" s="64"/>
    </row>
    <row r="185" spans="1:17" ht="30" x14ac:dyDescent="0.25">
      <c r="A185" s="341" t="s">
        <v>496</v>
      </c>
      <c r="B185" s="35"/>
      <c r="C185" s="35"/>
      <c r="D185" s="516" t="s">
        <v>103</v>
      </c>
      <c r="E185" s="9" t="s">
        <v>175</v>
      </c>
      <c r="F185" s="535" t="s">
        <v>979</v>
      </c>
      <c r="G185" s="517" t="s">
        <v>1003</v>
      </c>
      <c r="H185" s="83" t="s">
        <v>1004</v>
      </c>
      <c r="I185" s="53" t="s">
        <v>1022</v>
      </c>
      <c r="J185" s="77"/>
      <c r="K185" s="38"/>
      <c r="L185" s="53"/>
      <c r="M185" s="79">
        <v>23679.7</v>
      </c>
      <c r="N185" s="44"/>
      <c r="O185" s="547" t="s">
        <v>1035</v>
      </c>
      <c r="P185" s="44"/>
      <c r="Q185" s="9" t="s">
        <v>1067</v>
      </c>
    </row>
    <row r="186" spans="1:17" ht="30" x14ac:dyDescent="0.25">
      <c r="A186" s="32" t="s">
        <v>496</v>
      </c>
      <c r="B186" s="35"/>
      <c r="C186" s="35"/>
      <c r="D186" s="516" t="s">
        <v>105</v>
      </c>
      <c r="E186" s="9" t="s">
        <v>177</v>
      </c>
      <c r="F186" s="535" t="s">
        <v>979</v>
      </c>
      <c r="G186" s="517" t="s">
        <v>1003</v>
      </c>
      <c r="H186" s="83" t="s">
        <v>1004</v>
      </c>
      <c r="I186" s="53" t="s">
        <v>1022</v>
      </c>
      <c r="J186" s="77"/>
      <c r="K186" s="38"/>
      <c r="L186" s="53"/>
      <c r="M186" s="79">
        <v>54240</v>
      </c>
      <c r="N186" s="57"/>
      <c r="O186" s="555" t="s">
        <v>1035</v>
      </c>
      <c r="P186" s="57"/>
      <c r="Q186" s="64" t="s">
        <v>1068</v>
      </c>
    </row>
    <row r="187" spans="1:17" ht="30" x14ac:dyDescent="0.25">
      <c r="A187" s="74" t="s">
        <v>496</v>
      </c>
      <c r="B187" s="35"/>
      <c r="C187" s="35"/>
      <c r="D187" s="516" t="s">
        <v>108</v>
      </c>
      <c r="E187" s="9" t="s">
        <v>179</v>
      </c>
      <c r="F187" s="535" t="s">
        <v>979</v>
      </c>
      <c r="G187" s="517" t="s">
        <v>1003</v>
      </c>
      <c r="H187" s="83" t="s">
        <v>1004</v>
      </c>
      <c r="I187" s="53" t="s">
        <v>1022</v>
      </c>
      <c r="J187" s="77"/>
      <c r="K187" s="38"/>
      <c r="L187" s="53"/>
      <c r="M187" s="79">
        <v>12400</v>
      </c>
      <c r="N187" s="44"/>
      <c r="O187" s="547" t="s">
        <v>1035</v>
      </c>
      <c r="P187" s="44"/>
      <c r="Q187" s="9"/>
    </row>
    <row r="188" spans="1:17" ht="30" x14ac:dyDescent="0.25">
      <c r="A188" s="32" t="s">
        <v>496</v>
      </c>
      <c r="B188" s="35"/>
      <c r="C188" s="35"/>
      <c r="D188" s="516" t="s">
        <v>109</v>
      </c>
      <c r="E188" s="9" t="s">
        <v>179</v>
      </c>
      <c r="F188" s="535" t="s">
        <v>979</v>
      </c>
      <c r="G188" s="517" t="s">
        <v>1003</v>
      </c>
      <c r="H188" s="83" t="s">
        <v>1004</v>
      </c>
      <c r="I188" s="53" t="s">
        <v>1022</v>
      </c>
      <c r="J188" s="77"/>
      <c r="K188" s="38"/>
      <c r="L188" s="53"/>
      <c r="M188" s="79">
        <v>3100</v>
      </c>
      <c r="N188" s="57"/>
      <c r="O188" s="555" t="s">
        <v>1035</v>
      </c>
      <c r="P188" s="57"/>
      <c r="Q188" s="64"/>
    </row>
    <row r="189" spans="1:17" ht="30" x14ac:dyDescent="0.25">
      <c r="A189" s="74" t="s">
        <v>496</v>
      </c>
      <c r="B189" s="35"/>
      <c r="C189" s="35"/>
      <c r="D189" s="516" t="s">
        <v>837</v>
      </c>
      <c r="E189" s="9" t="s">
        <v>944</v>
      </c>
      <c r="F189" s="535" t="s">
        <v>979</v>
      </c>
      <c r="G189" s="517" t="s">
        <v>1003</v>
      </c>
      <c r="H189" s="83" t="s">
        <v>1004</v>
      </c>
      <c r="I189" s="53" t="s">
        <v>1022</v>
      </c>
      <c r="J189" s="77"/>
      <c r="K189" s="38"/>
      <c r="L189" s="53"/>
      <c r="M189" s="79">
        <v>580.79999999999995</v>
      </c>
      <c r="N189" s="44"/>
      <c r="O189" s="547" t="s">
        <v>1035</v>
      </c>
      <c r="P189" s="44"/>
      <c r="Q189" s="9"/>
    </row>
    <row r="190" spans="1:17" ht="30" x14ac:dyDescent="0.25">
      <c r="A190" s="32" t="s">
        <v>496</v>
      </c>
      <c r="B190" s="35"/>
      <c r="C190" s="35"/>
      <c r="D190" s="516" t="s">
        <v>838</v>
      </c>
      <c r="E190" s="9" t="s">
        <v>945</v>
      </c>
      <c r="F190" s="535" t="s">
        <v>979</v>
      </c>
      <c r="G190" s="517" t="s">
        <v>1003</v>
      </c>
      <c r="H190" s="83" t="s">
        <v>1004</v>
      </c>
      <c r="I190" s="53" t="s">
        <v>1022</v>
      </c>
      <c r="J190" s="77"/>
      <c r="K190" s="38"/>
      <c r="L190" s="53"/>
      <c r="M190" s="79">
        <v>11390.4</v>
      </c>
      <c r="N190" s="57"/>
      <c r="O190" s="555" t="s">
        <v>1035</v>
      </c>
      <c r="P190" s="57"/>
      <c r="Q190" s="64"/>
    </row>
    <row r="191" spans="1:17" ht="23.25" x14ac:dyDescent="0.25">
      <c r="A191" s="74" t="s">
        <v>496</v>
      </c>
      <c r="B191" s="35"/>
      <c r="C191" s="35"/>
      <c r="D191" s="516" t="s">
        <v>839</v>
      </c>
      <c r="E191" s="9" t="s">
        <v>158</v>
      </c>
      <c r="F191" s="523">
        <v>43910</v>
      </c>
      <c r="G191" s="517" t="s">
        <v>1005</v>
      </c>
      <c r="H191" s="83" t="s">
        <v>1006</v>
      </c>
      <c r="I191" s="53" t="s">
        <v>209</v>
      </c>
      <c r="J191" s="77"/>
      <c r="K191" s="38"/>
      <c r="L191" s="53"/>
      <c r="M191" s="79">
        <v>2541</v>
      </c>
      <c r="N191" s="44"/>
      <c r="O191" s="523">
        <v>43910</v>
      </c>
      <c r="P191" s="44"/>
      <c r="Q191" s="9" t="s">
        <v>1069</v>
      </c>
    </row>
    <row r="192" spans="1:17" ht="23.25" x14ac:dyDescent="0.25">
      <c r="A192" s="32" t="s">
        <v>496</v>
      </c>
      <c r="B192" s="35"/>
      <c r="C192" s="35"/>
      <c r="D192" s="516" t="s">
        <v>840</v>
      </c>
      <c r="E192" s="9" t="s">
        <v>159</v>
      </c>
      <c r="F192" s="523">
        <v>43910</v>
      </c>
      <c r="G192" s="517" t="s">
        <v>1005</v>
      </c>
      <c r="H192" s="83" t="s">
        <v>1006</v>
      </c>
      <c r="I192" s="53" t="s">
        <v>209</v>
      </c>
      <c r="J192" s="77"/>
      <c r="K192" s="38"/>
      <c r="L192" s="53"/>
      <c r="M192" s="79">
        <v>907.5</v>
      </c>
      <c r="N192" s="57"/>
      <c r="O192" s="523">
        <v>43910</v>
      </c>
      <c r="P192" s="57"/>
      <c r="Q192" s="64" t="s">
        <v>1070</v>
      </c>
    </row>
    <row r="193" spans="1:17" ht="23.25" x14ac:dyDescent="0.25">
      <c r="A193" s="341" t="s">
        <v>496</v>
      </c>
      <c r="B193" s="35"/>
      <c r="C193" s="35"/>
      <c r="D193" s="516" t="s">
        <v>841</v>
      </c>
      <c r="E193" s="9" t="s">
        <v>158</v>
      </c>
      <c r="F193" s="523">
        <v>43921</v>
      </c>
      <c r="G193" s="517" t="s">
        <v>1005</v>
      </c>
      <c r="H193" s="83" t="s">
        <v>1006</v>
      </c>
      <c r="I193" s="53" t="s">
        <v>209</v>
      </c>
      <c r="J193" s="77"/>
      <c r="K193" s="38"/>
      <c r="L193" s="53"/>
      <c r="M193" s="79">
        <v>15004</v>
      </c>
      <c r="N193" s="44"/>
      <c r="O193" s="523">
        <v>43921</v>
      </c>
      <c r="P193" s="44"/>
      <c r="Q193" s="9" t="s">
        <v>1071</v>
      </c>
    </row>
    <row r="194" spans="1:17" ht="23.25" x14ac:dyDescent="0.25">
      <c r="A194" s="32" t="s">
        <v>496</v>
      </c>
      <c r="B194" s="35"/>
      <c r="C194" s="35"/>
      <c r="D194" s="516" t="s">
        <v>842</v>
      </c>
      <c r="E194" s="9" t="s">
        <v>158</v>
      </c>
      <c r="F194" s="523">
        <v>43917</v>
      </c>
      <c r="G194" s="517" t="s">
        <v>1005</v>
      </c>
      <c r="H194" s="83" t="s">
        <v>1006</v>
      </c>
      <c r="I194" s="53" t="s">
        <v>209</v>
      </c>
      <c r="J194" s="77"/>
      <c r="K194" s="38"/>
      <c r="L194" s="53"/>
      <c r="M194" s="79">
        <v>7502</v>
      </c>
      <c r="N194" s="57"/>
      <c r="O194" s="523">
        <v>43917</v>
      </c>
      <c r="P194" s="57"/>
      <c r="Q194" s="64" t="s">
        <v>1072</v>
      </c>
    </row>
    <row r="195" spans="1:17" ht="23.25" x14ac:dyDescent="0.25">
      <c r="A195" s="74" t="s">
        <v>496</v>
      </c>
      <c r="B195" s="35"/>
      <c r="C195" s="35"/>
      <c r="D195" s="516" t="s">
        <v>843</v>
      </c>
      <c r="E195" s="9" t="s">
        <v>946</v>
      </c>
      <c r="F195" s="523">
        <v>43922</v>
      </c>
      <c r="G195" s="517" t="s">
        <v>1005</v>
      </c>
      <c r="H195" s="83" t="s">
        <v>1006</v>
      </c>
      <c r="I195" s="53" t="s">
        <v>209</v>
      </c>
      <c r="J195" s="77"/>
      <c r="K195" s="38"/>
      <c r="L195" s="53"/>
      <c r="M195" s="79">
        <v>329</v>
      </c>
      <c r="N195" s="44"/>
      <c r="O195" s="523">
        <v>43922</v>
      </c>
      <c r="P195" s="44"/>
      <c r="Q195" s="9" t="s">
        <v>1073</v>
      </c>
    </row>
    <row r="196" spans="1:17" ht="23.25" x14ac:dyDescent="0.25">
      <c r="A196" s="32" t="s">
        <v>496</v>
      </c>
      <c r="B196" s="35"/>
      <c r="C196" s="35"/>
      <c r="D196" s="516" t="s">
        <v>844</v>
      </c>
      <c r="E196" s="9" t="s">
        <v>158</v>
      </c>
      <c r="F196" s="523">
        <v>43957</v>
      </c>
      <c r="G196" s="517" t="s">
        <v>1005</v>
      </c>
      <c r="H196" s="83" t="s">
        <v>1006</v>
      </c>
      <c r="I196" s="53" t="s">
        <v>209</v>
      </c>
      <c r="J196" s="77"/>
      <c r="K196" s="38"/>
      <c r="L196" s="53"/>
      <c r="M196" s="79">
        <v>11000</v>
      </c>
      <c r="N196" s="57"/>
      <c r="O196" s="523">
        <v>43957</v>
      </c>
      <c r="P196" s="57"/>
      <c r="Q196" s="64" t="s">
        <v>1074</v>
      </c>
    </row>
    <row r="197" spans="1:17" ht="23.25" x14ac:dyDescent="0.25">
      <c r="A197" s="74" t="s">
        <v>496</v>
      </c>
      <c r="B197" s="35"/>
      <c r="C197" s="35"/>
      <c r="D197" s="516" t="s">
        <v>845</v>
      </c>
      <c r="E197" s="9" t="s">
        <v>947</v>
      </c>
      <c r="F197" s="523">
        <v>43957</v>
      </c>
      <c r="G197" s="517" t="s">
        <v>1005</v>
      </c>
      <c r="H197" s="83" t="s">
        <v>1006</v>
      </c>
      <c r="I197" s="53" t="s">
        <v>209</v>
      </c>
      <c r="J197" s="77"/>
      <c r="K197" s="38"/>
      <c r="L197" s="53"/>
      <c r="M197" s="79">
        <v>10250</v>
      </c>
      <c r="N197" s="44"/>
      <c r="O197" s="523">
        <v>43957</v>
      </c>
      <c r="P197" s="44"/>
      <c r="Q197" s="9" t="s">
        <v>1075</v>
      </c>
    </row>
    <row r="198" spans="1:17" ht="23.25" x14ac:dyDescent="0.25">
      <c r="A198" s="32" t="s">
        <v>496</v>
      </c>
      <c r="B198" s="35"/>
      <c r="C198" s="35"/>
      <c r="D198" s="516" t="s">
        <v>846</v>
      </c>
      <c r="E198" s="9" t="s">
        <v>948</v>
      </c>
      <c r="F198" s="523">
        <v>43959</v>
      </c>
      <c r="G198" s="517" t="s">
        <v>1005</v>
      </c>
      <c r="H198" s="83" t="s">
        <v>1006</v>
      </c>
      <c r="I198" s="53" t="s">
        <v>209</v>
      </c>
      <c r="J198" s="77"/>
      <c r="K198" s="38"/>
      <c r="L198" s="53"/>
      <c r="M198" s="79">
        <v>1036</v>
      </c>
      <c r="N198" s="57"/>
      <c r="O198" s="523">
        <v>43959</v>
      </c>
      <c r="P198" s="57"/>
      <c r="Q198" s="64" t="s">
        <v>1076</v>
      </c>
    </row>
    <row r="199" spans="1:17" ht="23.25" x14ac:dyDescent="0.25">
      <c r="A199" s="74" t="s">
        <v>496</v>
      </c>
      <c r="B199" s="35"/>
      <c r="C199" s="35"/>
      <c r="D199" s="516" t="s">
        <v>847</v>
      </c>
      <c r="E199" s="9" t="s">
        <v>948</v>
      </c>
      <c r="F199" s="523">
        <v>43959</v>
      </c>
      <c r="G199" s="517" t="s">
        <v>1005</v>
      </c>
      <c r="H199" s="83" t="s">
        <v>1006</v>
      </c>
      <c r="I199" s="53" t="s">
        <v>209</v>
      </c>
      <c r="J199" s="77"/>
      <c r="K199" s="38"/>
      <c r="L199" s="53"/>
      <c r="M199" s="79">
        <v>3108</v>
      </c>
      <c r="N199" s="44"/>
      <c r="O199" s="523">
        <v>43959</v>
      </c>
      <c r="P199" s="44"/>
      <c r="Q199" s="9" t="s">
        <v>1077</v>
      </c>
    </row>
    <row r="200" spans="1:17" ht="23.25" x14ac:dyDescent="0.25">
      <c r="A200" s="32" t="s">
        <v>496</v>
      </c>
      <c r="B200" s="35"/>
      <c r="C200" s="35"/>
      <c r="D200" s="516" t="s">
        <v>848</v>
      </c>
      <c r="E200" s="9" t="s">
        <v>947</v>
      </c>
      <c r="F200" s="523">
        <v>43963</v>
      </c>
      <c r="G200" s="517" t="s">
        <v>1005</v>
      </c>
      <c r="H200" s="83" t="s">
        <v>1006</v>
      </c>
      <c r="I200" s="53" t="s">
        <v>209</v>
      </c>
      <c r="J200" s="77"/>
      <c r="K200" s="38"/>
      <c r="L200" s="53"/>
      <c r="M200" s="79">
        <v>286.95</v>
      </c>
      <c r="N200" s="57"/>
      <c r="O200" s="523">
        <v>43963</v>
      </c>
      <c r="P200" s="57"/>
      <c r="Q200" s="64" t="s">
        <v>1078</v>
      </c>
    </row>
    <row r="201" spans="1:17" ht="23.25" x14ac:dyDescent="0.25">
      <c r="A201" s="341" t="s">
        <v>496</v>
      </c>
      <c r="B201" s="35"/>
      <c r="C201" s="35"/>
      <c r="D201" s="516" t="s">
        <v>849</v>
      </c>
      <c r="E201" s="9" t="s">
        <v>947</v>
      </c>
      <c r="F201" s="523">
        <v>43921</v>
      </c>
      <c r="G201" s="517" t="s">
        <v>1005</v>
      </c>
      <c r="H201" s="83" t="s">
        <v>1006</v>
      </c>
      <c r="I201" s="53" t="s">
        <v>208</v>
      </c>
      <c r="J201" s="77"/>
      <c r="K201" s="38"/>
      <c r="L201" s="53"/>
      <c r="M201" s="79">
        <v>3600</v>
      </c>
      <c r="N201" s="44"/>
      <c r="O201" s="523">
        <v>43921</v>
      </c>
      <c r="P201" s="44"/>
      <c r="Q201" s="9" t="s">
        <v>1079</v>
      </c>
    </row>
    <row r="202" spans="1:17" ht="23.25" x14ac:dyDescent="0.25">
      <c r="A202" s="32" t="s">
        <v>496</v>
      </c>
      <c r="B202" s="35"/>
      <c r="C202" s="35"/>
      <c r="D202" s="516" t="s">
        <v>850</v>
      </c>
      <c r="E202" s="9" t="s">
        <v>154</v>
      </c>
      <c r="F202" s="523">
        <v>43917</v>
      </c>
      <c r="G202" s="517" t="s">
        <v>1005</v>
      </c>
      <c r="H202" s="83" t="s">
        <v>1006</v>
      </c>
      <c r="I202" s="53" t="s">
        <v>208</v>
      </c>
      <c r="J202" s="77"/>
      <c r="K202" s="38"/>
      <c r="L202" s="53"/>
      <c r="M202" s="79">
        <v>9320.34</v>
      </c>
      <c r="N202" s="57"/>
      <c r="O202" s="523">
        <v>43917</v>
      </c>
      <c r="P202" s="57"/>
      <c r="Q202" s="64" t="s">
        <v>1080</v>
      </c>
    </row>
    <row r="203" spans="1:17" ht="23.25" x14ac:dyDescent="0.25">
      <c r="A203" s="74" t="s">
        <v>496</v>
      </c>
      <c r="B203" s="35"/>
      <c r="C203" s="35"/>
      <c r="D203" s="516" t="s">
        <v>851</v>
      </c>
      <c r="E203" s="9" t="s">
        <v>154</v>
      </c>
      <c r="F203" s="523">
        <v>43924</v>
      </c>
      <c r="G203" s="517" t="s">
        <v>1005</v>
      </c>
      <c r="H203" s="83" t="s">
        <v>1006</v>
      </c>
      <c r="I203" s="53" t="s">
        <v>208</v>
      </c>
      <c r="J203" s="77"/>
      <c r="K203" s="38"/>
      <c r="L203" s="53"/>
      <c r="M203" s="79">
        <v>5410.61</v>
      </c>
      <c r="N203" s="44"/>
      <c r="O203" s="523">
        <v>43924</v>
      </c>
      <c r="P203" s="44"/>
      <c r="Q203" s="9" t="s">
        <v>1081</v>
      </c>
    </row>
    <row r="204" spans="1:17" ht="23.25" x14ac:dyDescent="0.25">
      <c r="A204" s="32" t="s">
        <v>496</v>
      </c>
      <c r="B204" s="35"/>
      <c r="C204" s="35"/>
      <c r="D204" s="516" t="s">
        <v>852</v>
      </c>
      <c r="E204" s="9" t="s">
        <v>947</v>
      </c>
      <c r="F204" s="523">
        <v>43922</v>
      </c>
      <c r="G204" s="517" t="s">
        <v>1005</v>
      </c>
      <c r="H204" s="83" t="s">
        <v>1006</v>
      </c>
      <c r="I204" s="53" t="s">
        <v>208</v>
      </c>
      <c r="J204" s="77"/>
      <c r="K204" s="38"/>
      <c r="L204" s="53"/>
      <c r="M204" s="79">
        <v>2807.2</v>
      </c>
      <c r="N204" s="57"/>
      <c r="O204" s="523">
        <v>43922</v>
      </c>
      <c r="P204" s="57"/>
      <c r="Q204" s="64" t="s">
        <v>1082</v>
      </c>
    </row>
    <row r="205" spans="1:17" ht="23.25" x14ac:dyDescent="0.25">
      <c r="A205" s="74" t="s">
        <v>496</v>
      </c>
      <c r="B205" s="35"/>
      <c r="C205" s="35"/>
      <c r="D205" s="516" t="s">
        <v>853</v>
      </c>
      <c r="E205" s="9" t="s">
        <v>949</v>
      </c>
      <c r="F205" s="523">
        <v>43929</v>
      </c>
      <c r="G205" s="517" t="s">
        <v>1005</v>
      </c>
      <c r="H205" s="83" t="s">
        <v>1006</v>
      </c>
      <c r="I205" s="53" t="s">
        <v>208</v>
      </c>
      <c r="J205" s="77"/>
      <c r="K205" s="38"/>
      <c r="L205" s="53"/>
      <c r="M205" s="79">
        <v>5665.71</v>
      </c>
      <c r="N205" s="44"/>
      <c r="O205" s="523">
        <v>43929</v>
      </c>
      <c r="P205" s="44"/>
      <c r="Q205" s="9" t="s">
        <v>1083</v>
      </c>
    </row>
    <row r="206" spans="1:17" ht="23.25" x14ac:dyDescent="0.25">
      <c r="A206" s="32" t="s">
        <v>496</v>
      </c>
      <c r="B206" s="35"/>
      <c r="C206" s="35"/>
      <c r="D206" s="516" t="s">
        <v>854</v>
      </c>
      <c r="E206" s="9" t="s">
        <v>154</v>
      </c>
      <c r="F206" s="523">
        <v>43938</v>
      </c>
      <c r="G206" s="517" t="s">
        <v>1005</v>
      </c>
      <c r="H206" s="83" t="s">
        <v>1006</v>
      </c>
      <c r="I206" s="53" t="s">
        <v>208</v>
      </c>
      <c r="J206" s="77"/>
      <c r="K206" s="38"/>
      <c r="L206" s="53"/>
      <c r="M206" s="79">
        <v>4645</v>
      </c>
      <c r="N206" s="57"/>
      <c r="O206" s="523">
        <v>43938</v>
      </c>
      <c r="P206" s="57"/>
      <c r="Q206" s="64" t="s">
        <v>1084</v>
      </c>
    </row>
    <row r="207" spans="1:17" ht="23.25" x14ac:dyDescent="0.25">
      <c r="A207" s="74" t="s">
        <v>496</v>
      </c>
      <c r="B207" s="35"/>
      <c r="C207" s="35"/>
      <c r="D207" s="516" t="s">
        <v>855</v>
      </c>
      <c r="E207" s="9" t="s">
        <v>160</v>
      </c>
      <c r="F207" s="523"/>
      <c r="G207" s="517" t="s">
        <v>1005</v>
      </c>
      <c r="H207" s="83" t="s">
        <v>1006</v>
      </c>
      <c r="I207" s="53" t="s">
        <v>208</v>
      </c>
      <c r="J207" s="77"/>
      <c r="K207" s="38"/>
      <c r="L207" s="53"/>
      <c r="M207" s="79">
        <v>471.9</v>
      </c>
      <c r="N207" s="44"/>
      <c r="O207" s="523"/>
      <c r="P207" s="44"/>
      <c r="Q207" s="9"/>
    </row>
    <row r="208" spans="1:17" ht="23.25" x14ac:dyDescent="0.25">
      <c r="A208" s="32" t="s">
        <v>496</v>
      </c>
      <c r="B208" s="35"/>
      <c r="C208" s="35"/>
      <c r="D208" s="516" t="s">
        <v>856</v>
      </c>
      <c r="E208" s="9" t="s">
        <v>950</v>
      </c>
      <c r="F208" s="523">
        <v>43949</v>
      </c>
      <c r="G208" s="517" t="s">
        <v>1005</v>
      </c>
      <c r="H208" s="83" t="s">
        <v>1006</v>
      </c>
      <c r="I208" s="53" t="s">
        <v>208</v>
      </c>
      <c r="J208" s="77"/>
      <c r="K208" s="38"/>
      <c r="L208" s="53"/>
      <c r="M208" s="79">
        <v>1118</v>
      </c>
      <c r="N208" s="57"/>
      <c r="O208" s="523">
        <v>43949</v>
      </c>
      <c r="P208" s="57"/>
      <c r="Q208" s="64" t="s">
        <v>1085</v>
      </c>
    </row>
    <row r="209" spans="1:18" ht="23.25" x14ac:dyDescent="0.25">
      <c r="A209" s="341" t="s">
        <v>496</v>
      </c>
      <c r="B209" s="35"/>
      <c r="C209" s="35"/>
      <c r="D209" s="516" t="s">
        <v>857</v>
      </c>
      <c r="E209" s="9" t="s">
        <v>950</v>
      </c>
      <c r="F209" s="523">
        <v>43949</v>
      </c>
      <c r="G209" s="517" t="s">
        <v>1005</v>
      </c>
      <c r="H209" s="83" t="s">
        <v>1006</v>
      </c>
      <c r="I209" s="53" t="s">
        <v>208</v>
      </c>
      <c r="J209" s="77"/>
      <c r="K209" s="38"/>
      <c r="L209" s="53"/>
      <c r="M209" s="79">
        <v>1033</v>
      </c>
      <c r="N209" s="44"/>
      <c r="O209" s="523">
        <v>43949</v>
      </c>
      <c r="P209" s="44"/>
      <c r="Q209" s="9" t="s">
        <v>1086</v>
      </c>
    </row>
    <row r="210" spans="1:18" ht="30" x14ac:dyDescent="0.25">
      <c r="A210" s="32" t="s">
        <v>496</v>
      </c>
      <c r="B210" s="35"/>
      <c r="C210" s="35"/>
      <c r="D210" s="516" t="s">
        <v>858</v>
      </c>
      <c r="E210" s="9" t="s">
        <v>951</v>
      </c>
      <c r="F210" s="523">
        <v>43957</v>
      </c>
      <c r="G210" s="517" t="s">
        <v>1005</v>
      </c>
      <c r="H210" s="83" t="s">
        <v>1006</v>
      </c>
      <c r="I210" s="53" t="s">
        <v>208</v>
      </c>
      <c r="J210" s="77"/>
      <c r="K210" s="38"/>
      <c r="L210" s="53"/>
      <c r="M210" s="79">
        <v>3600</v>
      </c>
      <c r="N210" s="57"/>
      <c r="O210" s="523">
        <v>43957</v>
      </c>
      <c r="P210" s="57"/>
      <c r="Q210" s="64" t="s">
        <v>1087</v>
      </c>
    </row>
    <row r="211" spans="1:18" ht="23.25" x14ac:dyDescent="0.25">
      <c r="A211" s="74" t="s">
        <v>496</v>
      </c>
      <c r="B211" s="35"/>
      <c r="C211" s="35"/>
      <c r="D211" s="516" t="s">
        <v>859</v>
      </c>
      <c r="E211" s="9" t="s">
        <v>947</v>
      </c>
      <c r="F211" s="523">
        <v>43958</v>
      </c>
      <c r="G211" s="517" t="s">
        <v>1005</v>
      </c>
      <c r="H211" s="83" t="s">
        <v>1006</v>
      </c>
      <c r="I211" s="53" t="s">
        <v>208</v>
      </c>
      <c r="J211" s="77"/>
      <c r="K211" s="38"/>
      <c r="L211" s="53"/>
      <c r="M211" s="79">
        <v>1440</v>
      </c>
      <c r="N211" s="44"/>
      <c r="O211" s="523">
        <v>43958</v>
      </c>
      <c r="P211" s="44"/>
      <c r="Q211" s="9" t="s">
        <v>1088</v>
      </c>
    </row>
    <row r="212" spans="1:18" ht="23.25" x14ac:dyDescent="0.25">
      <c r="A212" s="32" t="s">
        <v>496</v>
      </c>
      <c r="B212" s="35"/>
      <c r="C212" s="35"/>
      <c r="D212" s="516" t="s">
        <v>860</v>
      </c>
      <c r="E212" s="9" t="s">
        <v>947</v>
      </c>
      <c r="F212" s="523">
        <v>43958</v>
      </c>
      <c r="G212" s="517" t="s">
        <v>1005</v>
      </c>
      <c r="H212" s="83" t="s">
        <v>1006</v>
      </c>
      <c r="I212" s="53" t="s">
        <v>208</v>
      </c>
      <c r="J212" s="77"/>
      <c r="K212" s="38"/>
      <c r="L212" s="53"/>
      <c r="M212" s="79">
        <v>1056</v>
      </c>
      <c r="N212" s="57"/>
      <c r="O212" s="523">
        <v>43958</v>
      </c>
      <c r="P212" s="57"/>
      <c r="Q212" s="64" t="s">
        <v>1089</v>
      </c>
    </row>
    <row r="213" spans="1:18" ht="30" x14ac:dyDescent="0.25">
      <c r="A213" s="74" t="s">
        <v>496</v>
      </c>
      <c r="B213" s="35"/>
      <c r="C213" s="35"/>
      <c r="D213" s="516" t="s">
        <v>861</v>
      </c>
      <c r="E213" s="9" t="s">
        <v>951</v>
      </c>
      <c r="F213" s="523">
        <v>43959</v>
      </c>
      <c r="G213" s="517" t="s">
        <v>1005</v>
      </c>
      <c r="H213" s="83" t="s">
        <v>1006</v>
      </c>
      <c r="I213" s="53" t="s">
        <v>208</v>
      </c>
      <c r="J213" s="77"/>
      <c r="K213" s="38"/>
      <c r="L213" s="53"/>
      <c r="M213" s="79">
        <v>4250</v>
      </c>
      <c r="N213" s="44"/>
      <c r="O213" s="523">
        <v>43959</v>
      </c>
      <c r="P213" s="44"/>
      <c r="Q213" s="9" t="s">
        <v>1090</v>
      </c>
    </row>
    <row r="214" spans="1:18" ht="23.25" x14ac:dyDescent="0.25">
      <c r="A214" s="32" t="s">
        <v>496</v>
      </c>
      <c r="B214" s="35"/>
      <c r="C214" s="35"/>
      <c r="D214" s="516" t="s">
        <v>862</v>
      </c>
      <c r="E214" s="9" t="s">
        <v>952</v>
      </c>
      <c r="F214" s="523">
        <v>43959</v>
      </c>
      <c r="G214" s="517" t="s">
        <v>1005</v>
      </c>
      <c r="H214" s="83" t="s">
        <v>1006</v>
      </c>
      <c r="I214" s="53" t="s">
        <v>208</v>
      </c>
      <c r="J214" s="77"/>
      <c r="K214" s="38"/>
      <c r="L214" s="53"/>
      <c r="M214" s="79">
        <v>5142.5</v>
      </c>
      <c r="N214" s="57"/>
      <c r="O214" s="523">
        <v>43959</v>
      </c>
      <c r="P214" s="57"/>
      <c r="Q214" s="64" t="s">
        <v>1091</v>
      </c>
    </row>
    <row r="215" spans="1:18" ht="23.25" x14ac:dyDescent="0.25">
      <c r="A215" s="74" t="s">
        <v>496</v>
      </c>
      <c r="B215" s="35"/>
      <c r="C215" s="35"/>
      <c r="D215" s="516" t="s">
        <v>863</v>
      </c>
      <c r="E215" s="9" t="s">
        <v>952</v>
      </c>
      <c r="F215" s="523">
        <v>43963</v>
      </c>
      <c r="G215" s="517" t="s">
        <v>1005</v>
      </c>
      <c r="H215" s="83" t="s">
        <v>1006</v>
      </c>
      <c r="I215" s="53" t="s">
        <v>208</v>
      </c>
      <c r="J215" s="77"/>
      <c r="K215" s="38"/>
      <c r="L215" s="53"/>
      <c r="M215" s="79">
        <v>1633.5</v>
      </c>
      <c r="N215" s="44"/>
      <c r="O215" s="523">
        <v>43963</v>
      </c>
      <c r="P215" s="44"/>
      <c r="Q215" s="9" t="s">
        <v>1092</v>
      </c>
    </row>
    <row r="216" spans="1:18" ht="23.25" x14ac:dyDescent="0.25">
      <c r="A216" s="32" t="s">
        <v>496</v>
      </c>
      <c r="B216" s="35"/>
      <c r="C216" s="35"/>
      <c r="D216" s="516" t="s">
        <v>864</v>
      </c>
      <c r="E216" s="9" t="s">
        <v>953</v>
      </c>
      <c r="F216" s="523">
        <v>43970</v>
      </c>
      <c r="G216" s="517" t="s">
        <v>1005</v>
      </c>
      <c r="H216" s="83" t="s">
        <v>1006</v>
      </c>
      <c r="I216" s="53" t="s">
        <v>208</v>
      </c>
      <c r="J216" s="77"/>
      <c r="K216" s="38"/>
      <c r="L216" s="53"/>
      <c r="M216" s="79">
        <v>669</v>
      </c>
      <c r="N216" s="57"/>
      <c r="O216" s="523">
        <v>43970</v>
      </c>
      <c r="P216" s="57"/>
      <c r="Q216" s="64" t="s">
        <v>1093</v>
      </c>
    </row>
    <row r="217" spans="1:18" ht="23.25" x14ac:dyDescent="0.25">
      <c r="A217" s="341" t="s">
        <v>496</v>
      </c>
      <c r="B217" s="35"/>
      <c r="C217" s="35"/>
      <c r="D217" s="516" t="s">
        <v>865</v>
      </c>
      <c r="E217" s="9" t="s">
        <v>954</v>
      </c>
      <c r="F217" s="523">
        <v>43916</v>
      </c>
      <c r="G217" s="517" t="s">
        <v>1005</v>
      </c>
      <c r="H217" s="83" t="s">
        <v>1006</v>
      </c>
      <c r="I217" s="53" t="s">
        <v>533</v>
      </c>
      <c r="J217" s="77"/>
      <c r="K217" s="38"/>
      <c r="L217" s="53"/>
      <c r="M217" s="79">
        <v>15000</v>
      </c>
      <c r="N217" s="44"/>
      <c r="O217" s="523">
        <v>43916</v>
      </c>
      <c r="P217" s="44"/>
      <c r="Q217" s="9" t="s">
        <v>1094</v>
      </c>
    </row>
    <row r="218" spans="1:18" ht="60" x14ac:dyDescent="0.25">
      <c r="A218" s="32" t="s">
        <v>496</v>
      </c>
      <c r="B218" s="35"/>
      <c r="C218" s="35"/>
      <c r="D218" s="516" t="s">
        <v>866</v>
      </c>
      <c r="E218" s="9" t="s">
        <v>955</v>
      </c>
      <c r="F218" s="523" t="s">
        <v>981</v>
      </c>
      <c r="G218" s="517" t="s">
        <v>1007</v>
      </c>
      <c r="H218" s="83" t="s">
        <v>1006</v>
      </c>
      <c r="I218" s="53" t="s">
        <v>1023</v>
      </c>
      <c r="J218" s="77"/>
      <c r="K218" s="38"/>
      <c r="L218" s="53"/>
      <c r="M218" s="79">
        <v>18149.990000000002</v>
      </c>
      <c r="N218" s="57"/>
      <c r="O218" s="523">
        <v>43983</v>
      </c>
      <c r="P218" s="57"/>
      <c r="Q218" s="64" t="s">
        <v>1095</v>
      </c>
    </row>
    <row r="219" spans="1:18" ht="30" x14ac:dyDescent="0.25">
      <c r="A219" s="74" t="s">
        <v>496</v>
      </c>
      <c r="B219" s="35"/>
      <c r="C219" s="35"/>
      <c r="D219" s="516" t="s">
        <v>867</v>
      </c>
      <c r="E219" s="9" t="s">
        <v>956</v>
      </c>
      <c r="F219" s="523" t="s">
        <v>984</v>
      </c>
      <c r="G219" s="517">
        <v>52061</v>
      </c>
      <c r="H219" s="83" t="s">
        <v>1008</v>
      </c>
      <c r="I219" s="53" t="s">
        <v>1024</v>
      </c>
      <c r="J219" s="77"/>
      <c r="K219" s="38"/>
      <c r="L219" s="53"/>
      <c r="M219" s="79">
        <v>30000</v>
      </c>
      <c r="N219" s="44"/>
      <c r="O219" s="548">
        <v>43936</v>
      </c>
      <c r="P219" s="44"/>
      <c r="Q219" s="9" t="s">
        <v>1096</v>
      </c>
    </row>
    <row r="220" spans="1:18" ht="30" x14ac:dyDescent="0.25">
      <c r="A220" s="32" t="s">
        <v>496</v>
      </c>
      <c r="B220" s="35"/>
      <c r="C220" s="35"/>
      <c r="D220" s="516" t="s">
        <v>868</v>
      </c>
      <c r="E220" s="9" t="s">
        <v>957</v>
      </c>
      <c r="F220" s="523" t="s">
        <v>985</v>
      </c>
      <c r="G220" s="517">
        <v>52061</v>
      </c>
      <c r="H220" s="83" t="s">
        <v>1008</v>
      </c>
      <c r="I220" s="53" t="s">
        <v>1024</v>
      </c>
      <c r="J220" s="77"/>
      <c r="K220" s="38"/>
      <c r="L220" s="53"/>
      <c r="M220" s="79">
        <v>16301.81</v>
      </c>
      <c r="N220" s="57"/>
      <c r="O220" s="523">
        <v>43876</v>
      </c>
      <c r="P220" s="57"/>
      <c r="Q220" s="64" t="s">
        <v>1097</v>
      </c>
    </row>
    <row r="221" spans="1:18" ht="30" x14ac:dyDescent="0.25">
      <c r="A221" s="74" t="s">
        <v>496</v>
      </c>
      <c r="B221" s="35"/>
      <c r="C221" s="35"/>
      <c r="D221" s="516" t="s">
        <v>869</v>
      </c>
      <c r="E221" s="9" t="s">
        <v>957</v>
      </c>
      <c r="F221" s="523" t="s">
        <v>59</v>
      </c>
      <c r="G221" s="517">
        <v>52061</v>
      </c>
      <c r="H221" s="83" t="s">
        <v>1008</v>
      </c>
      <c r="I221" s="53" t="s">
        <v>1024</v>
      </c>
      <c r="J221" s="77"/>
      <c r="K221" s="38"/>
      <c r="L221" s="53"/>
      <c r="M221" s="79">
        <v>18501.93</v>
      </c>
      <c r="N221" s="44"/>
      <c r="O221" s="523">
        <v>43922</v>
      </c>
      <c r="P221" s="44"/>
      <c r="Q221" s="9" t="s">
        <v>1097</v>
      </c>
    </row>
    <row r="222" spans="1:18" ht="30" x14ac:dyDescent="0.25">
      <c r="A222" s="32" t="s">
        <v>496</v>
      </c>
      <c r="B222" s="35"/>
      <c r="C222" s="35"/>
      <c r="D222" s="516" t="s">
        <v>870</v>
      </c>
      <c r="E222" s="9" t="s">
        <v>957</v>
      </c>
      <c r="F222" s="523" t="s">
        <v>59</v>
      </c>
      <c r="G222" s="517">
        <v>52061</v>
      </c>
      <c r="H222" s="83" t="s">
        <v>1008</v>
      </c>
      <c r="I222" s="53" t="s">
        <v>1024</v>
      </c>
      <c r="J222" s="77"/>
      <c r="K222" s="38"/>
      <c r="L222" s="53"/>
      <c r="M222" s="79">
        <v>9838.27</v>
      </c>
      <c r="N222" s="57"/>
      <c r="O222" s="523">
        <v>43952</v>
      </c>
      <c r="P222" s="57"/>
      <c r="Q222" s="64" t="s">
        <v>1097</v>
      </c>
    </row>
    <row r="223" spans="1:18" ht="23.25" x14ac:dyDescent="0.25">
      <c r="A223" s="74" t="s">
        <v>496</v>
      </c>
      <c r="B223" s="35"/>
      <c r="C223" s="35"/>
      <c r="D223" s="516" t="s">
        <v>871</v>
      </c>
      <c r="E223" s="9" t="s">
        <v>957</v>
      </c>
      <c r="F223" s="523" t="s">
        <v>981</v>
      </c>
      <c r="G223" s="517">
        <v>52061</v>
      </c>
      <c r="H223" s="83" t="s">
        <v>1008</v>
      </c>
      <c r="I223" s="53" t="s">
        <v>1024</v>
      </c>
      <c r="J223" s="77"/>
      <c r="K223" s="38"/>
      <c r="L223" s="53"/>
      <c r="M223" s="79">
        <v>68000</v>
      </c>
      <c r="N223" s="44"/>
      <c r="O223" s="523">
        <v>43983</v>
      </c>
      <c r="P223" s="44"/>
      <c r="Q223" s="53"/>
      <c r="R223" s="554"/>
    </row>
    <row r="224" spans="1:18" ht="30" x14ac:dyDescent="0.25">
      <c r="A224" s="32" t="s">
        <v>496</v>
      </c>
      <c r="B224" s="35"/>
      <c r="C224" s="35"/>
      <c r="D224" s="516" t="s">
        <v>872</v>
      </c>
      <c r="E224" s="9" t="s">
        <v>958</v>
      </c>
      <c r="F224" s="523" t="s">
        <v>59</v>
      </c>
      <c r="G224" s="517">
        <v>52061</v>
      </c>
      <c r="H224" s="83" t="s">
        <v>1008</v>
      </c>
      <c r="I224" s="53" t="s">
        <v>1025</v>
      </c>
      <c r="J224" s="77"/>
      <c r="K224" s="38"/>
      <c r="L224" s="53"/>
      <c r="M224" s="79">
        <v>86700</v>
      </c>
      <c r="N224" s="57"/>
      <c r="O224" s="523">
        <v>43891</v>
      </c>
      <c r="P224" s="57"/>
      <c r="Q224" s="9" t="s">
        <v>1098</v>
      </c>
      <c r="R224" s="554"/>
    </row>
    <row r="225" spans="1:17" ht="30" x14ac:dyDescent="0.25">
      <c r="A225" s="341" t="s">
        <v>496</v>
      </c>
      <c r="B225" s="35"/>
      <c r="C225" s="35"/>
      <c r="D225" s="516" t="s">
        <v>873</v>
      </c>
      <c r="E225" s="9" t="s">
        <v>958</v>
      </c>
      <c r="F225" s="523" t="s">
        <v>59</v>
      </c>
      <c r="G225" s="517">
        <v>52061</v>
      </c>
      <c r="H225" s="83" t="s">
        <v>1008</v>
      </c>
      <c r="I225" s="53" t="s">
        <v>1025</v>
      </c>
      <c r="J225" s="77"/>
      <c r="K225" s="38"/>
      <c r="L225" s="53"/>
      <c r="M225" s="79">
        <v>183974.82</v>
      </c>
      <c r="N225" s="44"/>
      <c r="O225" s="523">
        <v>43922</v>
      </c>
      <c r="P225" s="44"/>
      <c r="Q225" s="9" t="s">
        <v>1099</v>
      </c>
    </row>
    <row r="226" spans="1:17" ht="30" x14ac:dyDescent="0.25">
      <c r="A226" s="32" t="s">
        <v>496</v>
      </c>
      <c r="B226" s="35"/>
      <c r="C226" s="35"/>
      <c r="D226" s="516" t="s">
        <v>874</v>
      </c>
      <c r="E226" s="9" t="s">
        <v>958</v>
      </c>
      <c r="F226" s="523" t="s">
        <v>59</v>
      </c>
      <c r="G226" s="517">
        <v>52061</v>
      </c>
      <c r="H226" s="83" t="s">
        <v>1008</v>
      </c>
      <c r="I226" s="53" t="s">
        <v>1026</v>
      </c>
      <c r="J226" s="77"/>
      <c r="K226" s="38"/>
      <c r="L226" s="53"/>
      <c r="M226" s="79">
        <v>102600</v>
      </c>
      <c r="N226" s="57"/>
      <c r="O226" s="523">
        <v>43952</v>
      </c>
      <c r="P226" s="57"/>
      <c r="Q226" s="64" t="s">
        <v>1098</v>
      </c>
    </row>
    <row r="227" spans="1:17" ht="30" x14ac:dyDescent="0.25">
      <c r="A227" s="74" t="s">
        <v>496</v>
      </c>
      <c r="B227" s="35"/>
      <c r="C227" s="35"/>
      <c r="D227" s="516" t="s">
        <v>875</v>
      </c>
      <c r="E227" s="9" t="s">
        <v>958</v>
      </c>
      <c r="F227" s="523" t="s">
        <v>981</v>
      </c>
      <c r="G227" s="517">
        <v>52061</v>
      </c>
      <c r="H227" s="83" t="s">
        <v>1008</v>
      </c>
      <c r="I227" s="53" t="s">
        <v>1026</v>
      </c>
      <c r="J227" s="77"/>
      <c r="K227" s="38"/>
      <c r="L227" s="53"/>
      <c r="M227" s="79">
        <v>340000</v>
      </c>
      <c r="N227" s="44"/>
      <c r="O227" s="523">
        <v>43952</v>
      </c>
      <c r="P227" s="44"/>
      <c r="Q227" s="9"/>
    </row>
    <row r="228" spans="1:17" ht="30" x14ac:dyDescent="0.25">
      <c r="A228" s="32" t="s">
        <v>496</v>
      </c>
      <c r="B228" s="35"/>
      <c r="C228" s="35"/>
      <c r="D228" s="516" t="s">
        <v>876</v>
      </c>
      <c r="E228" s="9" t="s">
        <v>959</v>
      </c>
      <c r="F228" s="523">
        <v>43957</v>
      </c>
      <c r="G228" s="517">
        <v>52061</v>
      </c>
      <c r="H228" s="83" t="s">
        <v>1008</v>
      </c>
      <c r="I228" s="53" t="s">
        <v>1027</v>
      </c>
      <c r="J228" s="77"/>
      <c r="K228" s="38"/>
      <c r="L228" s="53"/>
      <c r="M228" s="79">
        <v>123420</v>
      </c>
      <c r="N228" s="57"/>
      <c r="O228" s="548">
        <v>43950</v>
      </c>
      <c r="P228" s="57"/>
      <c r="Q228" s="64" t="s">
        <v>1100</v>
      </c>
    </row>
    <row r="229" spans="1:17" ht="33.75" customHeight="1" x14ac:dyDescent="0.25">
      <c r="A229" s="74" t="s">
        <v>496</v>
      </c>
      <c r="B229" s="35"/>
      <c r="C229" s="35"/>
      <c r="D229" s="516" t="s">
        <v>877</v>
      </c>
      <c r="E229" s="9" t="s">
        <v>960</v>
      </c>
      <c r="F229" s="522">
        <v>44004</v>
      </c>
      <c r="G229" s="517">
        <v>52061</v>
      </c>
      <c r="H229" s="83" t="s">
        <v>1008</v>
      </c>
      <c r="I229" s="53" t="s">
        <v>1028</v>
      </c>
      <c r="J229" s="77"/>
      <c r="K229" s="38"/>
      <c r="L229" s="53"/>
      <c r="M229" s="79">
        <v>25579.4</v>
      </c>
      <c r="N229" s="44"/>
      <c r="O229" s="548" t="s">
        <v>1036</v>
      </c>
      <c r="P229" s="44"/>
      <c r="Q229" s="9" t="s">
        <v>1101</v>
      </c>
    </row>
    <row r="230" spans="1:17" x14ac:dyDescent="0.25">
      <c r="A230" s="32" t="s">
        <v>496</v>
      </c>
      <c r="B230" s="553"/>
      <c r="C230" s="11"/>
      <c r="D230" s="516" t="s">
        <v>92</v>
      </c>
      <c r="E230" s="9" t="s">
        <v>166</v>
      </c>
      <c r="F230" s="537"/>
      <c r="G230" s="517"/>
      <c r="H230" s="83" t="s">
        <v>206</v>
      </c>
      <c r="I230" s="53" t="s">
        <v>207</v>
      </c>
      <c r="J230" s="77"/>
      <c r="K230" s="38"/>
      <c r="L230" s="53"/>
      <c r="M230" s="79">
        <v>621249.09</v>
      </c>
      <c r="N230" s="57"/>
      <c r="O230" s="537"/>
      <c r="P230" s="57"/>
      <c r="Q230" s="64"/>
    </row>
    <row r="231" spans="1:17" x14ac:dyDescent="0.25">
      <c r="A231" s="74" t="s">
        <v>496</v>
      </c>
      <c r="B231" s="385"/>
      <c r="C231" s="9"/>
      <c r="D231" s="516" t="s">
        <v>92</v>
      </c>
      <c r="E231" s="9" t="s">
        <v>166</v>
      </c>
      <c r="F231" s="537"/>
      <c r="G231" s="517"/>
      <c r="H231" s="83" t="s">
        <v>206</v>
      </c>
      <c r="I231" s="53" t="s">
        <v>209</v>
      </c>
      <c r="J231" s="77"/>
      <c r="K231" s="38"/>
      <c r="L231" s="53"/>
      <c r="M231" s="79">
        <v>160391.54999999999</v>
      </c>
      <c r="N231" s="44"/>
      <c r="O231" s="537"/>
      <c r="P231" s="44"/>
      <c r="Q231" s="9"/>
    </row>
    <row r="232" spans="1:17" ht="30" x14ac:dyDescent="0.25">
      <c r="A232" s="32" t="s">
        <v>496</v>
      </c>
      <c r="B232" s="553"/>
      <c r="C232" s="11"/>
      <c r="D232" s="516" t="s">
        <v>878</v>
      </c>
      <c r="E232" s="9" t="s">
        <v>166</v>
      </c>
      <c r="F232" s="537"/>
      <c r="G232" s="517"/>
      <c r="H232" s="83" t="s">
        <v>206</v>
      </c>
      <c r="I232" s="53" t="s">
        <v>207</v>
      </c>
      <c r="J232" s="77"/>
      <c r="K232" s="38"/>
      <c r="L232" s="53"/>
      <c r="M232" s="79">
        <v>23776.5</v>
      </c>
      <c r="N232" s="57"/>
      <c r="O232" s="537"/>
      <c r="P232" s="57"/>
      <c r="Q232" s="64"/>
    </row>
    <row r="233" spans="1:17" ht="30" x14ac:dyDescent="0.25">
      <c r="A233" s="341" t="s">
        <v>496</v>
      </c>
      <c r="B233" s="385"/>
      <c r="C233" s="9"/>
      <c r="D233" s="516" t="s">
        <v>878</v>
      </c>
      <c r="E233" s="9" t="s">
        <v>166</v>
      </c>
      <c r="F233" s="537"/>
      <c r="G233" s="517"/>
      <c r="H233" s="83" t="s">
        <v>206</v>
      </c>
      <c r="I233" s="53" t="s">
        <v>209</v>
      </c>
      <c r="J233" s="77"/>
      <c r="K233" s="38"/>
      <c r="L233" s="53"/>
      <c r="M233" s="79">
        <v>19127.16</v>
      </c>
      <c r="N233" s="44"/>
      <c r="O233" s="537"/>
      <c r="P233" s="44"/>
      <c r="Q233" s="9"/>
    </row>
    <row r="234" spans="1:17" x14ac:dyDescent="0.25">
      <c r="A234" s="32" t="s">
        <v>496</v>
      </c>
      <c r="B234" s="553"/>
      <c r="C234" s="11"/>
      <c r="D234" s="516" t="s">
        <v>93</v>
      </c>
      <c r="E234" s="9" t="s">
        <v>167</v>
      </c>
      <c r="F234" s="537"/>
      <c r="G234" s="517"/>
      <c r="H234" s="83" t="s">
        <v>206</v>
      </c>
      <c r="I234" s="53" t="s">
        <v>214</v>
      </c>
      <c r="J234" s="77"/>
      <c r="K234" s="38"/>
      <c r="L234" s="53"/>
      <c r="M234" s="79">
        <v>44178.73</v>
      </c>
      <c r="N234" s="57"/>
      <c r="O234" s="537"/>
      <c r="P234" s="57"/>
      <c r="Q234" s="64"/>
    </row>
    <row r="235" spans="1:17" x14ac:dyDescent="0.25">
      <c r="A235" s="74" t="s">
        <v>496</v>
      </c>
      <c r="B235" s="385"/>
      <c r="C235" s="9"/>
      <c r="D235" s="516" t="s">
        <v>93</v>
      </c>
      <c r="E235" s="9" t="s">
        <v>167</v>
      </c>
      <c r="F235" s="537"/>
      <c r="G235" s="517"/>
      <c r="H235" s="83" t="s">
        <v>206</v>
      </c>
      <c r="I235" s="53" t="s">
        <v>207</v>
      </c>
      <c r="J235" s="77"/>
      <c r="K235" s="38"/>
      <c r="L235" s="53"/>
      <c r="M235" s="79">
        <v>650734.24</v>
      </c>
      <c r="N235" s="44"/>
      <c r="O235" s="537"/>
      <c r="P235" s="44"/>
      <c r="Q235" s="9"/>
    </row>
    <row r="236" spans="1:17" x14ac:dyDescent="0.25">
      <c r="A236" s="32" t="s">
        <v>496</v>
      </c>
      <c r="B236" s="553"/>
      <c r="C236" s="11"/>
      <c r="D236" s="516" t="s">
        <v>93</v>
      </c>
      <c r="E236" s="9" t="s">
        <v>167</v>
      </c>
      <c r="F236" s="537"/>
      <c r="G236" s="517"/>
      <c r="H236" s="83" t="s">
        <v>206</v>
      </c>
      <c r="I236" s="53" t="s">
        <v>209</v>
      </c>
      <c r="J236" s="77"/>
      <c r="K236" s="38"/>
      <c r="L236" s="53"/>
      <c r="M236" s="79">
        <v>3942959.28</v>
      </c>
      <c r="N236" s="57"/>
      <c r="O236" s="537"/>
      <c r="P236" s="57"/>
      <c r="Q236" s="64"/>
    </row>
    <row r="237" spans="1:17" ht="30" x14ac:dyDescent="0.25">
      <c r="A237" s="74" t="s">
        <v>496</v>
      </c>
      <c r="B237" s="385"/>
      <c r="C237" s="9"/>
      <c r="D237" s="516" t="s">
        <v>94</v>
      </c>
      <c r="E237" s="9" t="s">
        <v>168</v>
      </c>
      <c r="F237" s="537"/>
      <c r="G237" s="517"/>
      <c r="H237" s="83" t="s">
        <v>206</v>
      </c>
      <c r="I237" s="53" t="s">
        <v>215</v>
      </c>
      <c r="J237" s="77"/>
      <c r="K237" s="38"/>
      <c r="L237" s="53"/>
      <c r="M237" s="79">
        <v>40275.089999999997</v>
      </c>
      <c r="N237" s="44"/>
      <c r="O237" s="537"/>
      <c r="P237" s="44"/>
      <c r="Q237" s="9"/>
    </row>
    <row r="238" spans="1:17" ht="24" customHeight="1" x14ac:dyDescent="0.25">
      <c r="A238" s="32" t="s">
        <v>496</v>
      </c>
      <c r="B238" s="553"/>
      <c r="C238" s="11"/>
      <c r="D238" s="516" t="s">
        <v>95</v>
      </c>
      <c r="E238" s="9" t="s">
        <v>169</v>
      </c>
      <c r="F238" s="537"/>
      <c r="G238" s="517"/>
      <c r="H238" s="83" t="s">
        <v>206</v>
      </c>
      <c r="I238" s="53" t="s">
        <v>216</v>
      </c>
      <c r="J238" s="77"/>
      <c r="K238" s="38"/>
      <c r="L238" s="53"/>
      <c r="M238" s="79">
        <v>52030</v>
      </c>
      <c r="N238" s="57"/>
      <c r="O238" s="537"/>
      <c r="P238" s="57"/>
      <c r="Q238" s="64"/>
    </row>
    <row r="239" spans="1:17" x14ac:dyDescent="0.25">
      <c r="A239" s="74" t="s">
        <v>496</v>
      </c>
      <c r="B239" s="385"/>
      <c r="C239" s="9"/>
      <c r="D239" s="516" t="s">
        <v>95</v>
      </c>
      <c r="E239" s="9" t="s">
        <v>169</v>
      </c>
      <c r="F239" s="537"/>
      <c r="G239" s="517"/>
      <c r="H239" s="83" t="s">
        <v>206</v>
      </c>
      <c r="I239" s="53" t="s">
        <v>209</v>
      </c>
      <c r="J239" s="77"/>
      <c r="K239" s="38"/>
      <c r="L239" s="53"/>
      <c r="M239" s="79">
        <v>6229.77</v>
      </c>
      <c r="N239" s="44"/>
      <c r="O239" s="537"/>
      <c r="P239" s="44"/>
      <c r="Q239" s="9"/>
    </row>
    <row r="240" spans="1:17" ht="30" x14ac:dyDescent="0.25">
      <c r="A240" s="32" t="s">
        <v>496</v>
      </c>
      <c r="B240" s="553"/>
      <c r="C240" s="11"/>
      <c r="D240" s="516" t="s">
        <v>879</v>
      </c>
      <c r="E240" s="9" t="s">
        <v>961</v>
      </c>
      <c r="F240" s="537"/>
      <c r="G240" s="517"/>
      <c r="H240" s="83" t="s">
        <v>206</v>
      </c>
      <c r="I240" s="53" t="s">
        <v>533</v>
      </c>
      <c r="J240" s="77"/>
      <c r="K240" s="38"/>
      <c r="L240" s="53"/>
      <c r="M240" s="79">
        <v>2359.5</v>
      </c>
      <c r="N240" s="57"/>
      <c r="O240" s="537"/>
      <c r="P240" s="57"/>
      <c r="Q240" s="64"/>
    </row>
    <row r="241" spans="1:17" ht="30" x14ac:dyDescent="0.25">
      <c r="A241" s="341" t="s">
        <v>496</v>
      </c>
      <c r="B241" s="385"/>
      <c r="C241" s="9"/>
      <c r="D241" s="516" t="s">
        <v>880</v>
      </c>
      <c r="E241" s="9" t="s">
        <v>962</v>
      </c>
      <c r="F241" s="537"/>
      <c r="G241" s="517"/>
      <c r="H241" s="83" t="s">
        <v>206</v>
      </c>
      <c r="I241" s="53" t="s">
        <v>216</v>
      </c>
      <c r="J241" s="77"/>
      <c r="K241" s="38"/>
      <c r="L241" s="53"/>
      <c r="M241" s="79">
        <v>5808</v>
      </c>
      <c r="N241" s="44"/>
      <c r="O241" s="537"/>
      <c r="P241" s="44"/>
      <c r="Q241" s="9"/>
    </row>
    <row r="242" spans="1:17" ht="30" x14ac:dyDescent="0.25">
      <c r="A242" s="32" t="s">
        <v>496</v>
      </c>
      <c r="B242" s="553"/>
      <c r="C242" s="11"/>
      <c r="D242" s="516" t="s">
        <v>881</v>
      </c>
      <c r="E242" s="9" t="s">
        <v>963</v>
      </c>
      <c r="F242" s="537"/>
      <c r="G242" s="517"/>
      <c r="H242" s="83" t="s">
        <v>206</v>
      </c>
      <c r="I242" s="53" t="s">
        <v>210</v>
      </c>
      <c r="J242" s="77"/>
      <c r="K242" s="38"/>
      <c r="L242" s="53"/>
      <c r="M242" s="79">
        <v>20146.5</v>
      </c>
      <c r="N242" s="57"/>
      <c r="O242" s="537"/>
      <c r="P242" s="57"/>
      <c r="Q242" s="64"/>
    </row>
    <row r="243" spans="1:17" ht="45" x14ac:dyDescent="0.25">
      <c r="A243" s="74" t="s">
        <v>496</v>
      </c>
      <c r="B243" s="385"/>
      <c r="C243" s="9"/>
      <c r="D243" s="516" t="s">
        <v>882</v>
      </c>
      <c r="E243" s="9" t="s">
        <v>964</v>
      </c>
      <c r="F243" s="537"/>
      <c r="G243" s="517"/>
      <c r="H243" s="83" t="s">
        <v>206</v>
      </c>
      <c r="I243" s="53" t="s">
        <v>213</v>
      </c>
      <c r="J243" s="77"/>
      <c r="K243" s="38"/>
      <c r="L243" s="53"/>
      <c r="M243" s="79">
        <v>529000</v>
      </c>
      <c r="N243" s="44"/>
      <c r="O243" s="537"/>
      <c r="P243" s="44"/>
      <c r="Q243" s="9"/>
    </row>
    <row r="244" spans="1:17" ht="45" x14ac:dyDescent="0.25">
      <c r="A244" s="32" t="s">
        <v>496</v>
      </c>
      <c r="B244" s="553"/>
      <c r="C244" s="11"/>
      <c r="D244" s="516" t="s">
        <v>883</v>
      </c>
      <c r="E244" s="9" t="s">
        <v>965</v>
      </c>
      <c r="F244" s="537"/>
      <c r="G244" s="517"/>
      <c r="H244" s="83" t="s">
        <v>206</v>
      </c>
      <c r="I244" s="53" t="s">
        <v>216</v>
      </c>
      <c r="J244" s="77"/>
      <c r="K244" s="38"/>
      <c r="L244" s="53"/>
      <c r="M244" s="79">
        <v>21054</v>
      </c>
      <c r="N244" s="57"/>
      <c r="O244" s="537"/>
      <c r="P244" s="57"/>
      <c r="Q244" s="64"/>
    </row>
    <row r="245" spans="1:17" ht="45" x14ac:dyDescent="0.25">
      <c r="A245" s="74" t="s">
        <v>496</v>
      </c>
      <c r="B245" s="385"/>
      <c r="C245" s="9"/>
      <c r="D245" s="516" t="s">
        <v>884</v>
      </c>
      <c r="E245" s="9" t="s">
        <v>928</v>
      </c>
      <c r="F245" s="537"/>
      <c r="G245" s="517"/>
      <c r="H245" s="83" t="s">
        <v>206</v>
      </c>
      <c r="I245" s="53" t="s">
        <v>208</v>
      </c>
      <c r="J245" s="77"/>
      <c r="K245" s="38"/>
      <c r="L245" s="53"/>
      <c r="M245" s="79">
        <v>175750</v>
      </c>
      <c r="N245" s="44"/>
      <c r="O245" s="537"/>
      <c r="P245" s="44"/>
      <c r="Q245" s="9"/>
    </row>
    <row r="246" spans="1:17" ht="30" x14ac:dyDescent="0.25">
      <c r="A246" s="32" t="s">
        <v>496</v>
      </c>
      <c r="B246" s="553"/>
      <c r="C246" s="11"/>
      <c r="D246" s="516" t="s">
        <v>885</v>
      </c>
      <c r="E246" s="9" t="s">
        <v>966</v>
      </c>
      <c r="F246" s="537"/>
      <c r="G246" s="517"/>
      <c r="H246" s="83" t="s">
        <v>206</v>
      </c>
      <c r="I246" s="53" t="s">
        <v>1029</v>
      </c>
      <c r="J246" s="77"/>
      <c r="K246" s="38"/>
      <c r="L246" s="53"/>
      <c r="M246" s="79">
        <v>44842.6</v>
      </c>
      <c r="N246" s="57"/>
      <c r="O246" s="537"/>
      <c r="P246" s="57"/>
      <c r="Q246" s="64"/>
    </row>
    <row r="247" spans="1:17" ht="30" x14ac:dyDescent="0.25">
      <c r="A247" s="74" t="s">
        <v>496</v>
      </c>
      <c r="B247" s="385"/>
      <c r="C247" s="9"/>
      <c r="D247" s="516" t="s">
        <v>886</v>
      </c>
      <c r="E247" s="9" t="s">
        <v>966</v>
      </c>
      <c r="F247" s="537"/>
      <c r="G247" s="517"/>
      <c r="H247" s="83" t="s">
        <v>206</v>
      </c>
      <c r="I247" s="53" t="s">
        <v>216</v>
      </c>
      <c r="J247" s="77"/>
      <c r="K247" s="38"/>
      <c r="L247" s="53"/>
      <c r="M247" s="79">
        <v>218367.59</v>
      </c>
      <c r="N247" s="44"/>
      <c r="O247" s="537"/>
      <c r="P247" s="44"/>
      <c r="Q247" s="9"/>
    </row>
    <row r="248" spans="1:17" x14ac:dyDescent="0.25">
      <c r="A248" s="32" t="s">
        <v>496</v>
      </c>
      <c r="B248" s="553"/>
      <c r="C248" s="11"/>
      <c r="D248" s="516" t="s">
        <v>887</v>
      </c>
      <c r="E248" s="9" t="s">
        <v>929</v>
      </c>
      <c r="F248" s="537"/>
      <c r="G248" s="517"/>
      <c r="H248" s="83" t="s">
        <v>206</v>
      </c>
      <c r="I248" s="53" t="s">
        <v>208</v>
      </c>
      <c r="J248" s="77"/>
      <c r="K248" s="38"/>
      <c r="L248" s="53"/>
      <c r="M248" s="79">
        <v>184300</v>
      </c>
      <c r="N248" s="57"/>
      <c r="O248" s="537"/>
      <c r="P248" s="57"/>
      <c r="Q248" s="64"/>
    </row>
    <row r="249" spans="1:17" ht="30" x14ac:dyDescent="0.25">
      <c r="A249" s="341" t="s">
        <v>496</v>
      </c>
      <c r="B249" s="385"/>
      <c r="C249" s="9"/>
      <c r="D249" s="516" t="s">
        <v>888</v>
      </c>
      <c r="E249" s="9" t="s">
        <v>967</v>
      </c>
      <c r="F249" s="537"/>
      <c r="G249" s="517"/>
      <c r="H249" s="83" t="s">
        <v>206</v>
      </c>
      <c r="I249" s="53" t="s">
        <v>208</v>
      </c>
      <c r="J249" s="77"/>
      <c r="K249" s="38"/>
      <c r="L249" s="53"/>
      <c r="M249" s="79">
        <v>940000</v>
      </c>
      <c r="N249" s="44"/>
      <c r="O249" s="537"/>
      <c r="P249" s="44"/>
      <c r="Q249" s="9"/>
    </row>
    <row r="250" spans="1:17" ht="21" customHeight="1" x14ac:dyDescent="0.25">
      <c r="A250" s="32" t="s">
        <v>496</v>
      </c>
      <c r="B250" s="553"/>
      <c r="C250" s="11"/>
      <c r="D250" s="516" t="s">
        <v>889</v>
      </c>
      <c r="E250" s="9" t="s">
        <v>968</v>
      </c>
      <c r="F250" s="537"/>
      <c r="G250" s="517"/>
      <c r="H250" s="83" t="s">
        <v>206</v>
      </c>
      <c r="I250" s="53" t="s">
        <v>208</v>
      </c>
      <c r="J250" s="77"/>
      <c r="K250" s="38"/>
      <c r="L250" s="53"/>
      <c r="M250" s="79">
        <v>2300000</v>
      </c>
      <c r="N250" s="57"/>
      <c r="O250" s="537"/>
      <c r="P250" s="57"/>
      <c r="Q250" s="64"/>
    </row>
    <row r="251" spans="1:17" ht="30" x14ac:dyDescent="0.25">
      <c r="A251" s="74" t="s">
        <v>496</v>
      </c>
      <c r="B251" s="385"/>
      <c r="C251" s="9"/>
      <c r="D251" s="516" t="s">
        <v>890</v>
      </c>
      <c r="E251" s="9" t="s">
        <v>969</v>
      </c>
      <c r="F251" s="537"/>
      <c r="G251" s="517"/>
      <c r="H251" s="83" t="s">
        <v>206</v>
      </c>
      <c r="I251" s="53" t="s">
        <v>208</v>
      </c>
      <c r="J251" s="77"/>
      <c r="K251" s="38"/>
      <c r="L251" s="53"/>
      <c r="M251" s="79">
        <v>275214.5</v>
      </c>
      <c r="N251" s="44"/>
      <c r="O251" s="537"/>
      <c r="P251" s="44"/>
      <c r="Q251" s="9"/>
    </row>
    <row r="252" spans="1:17" ht="30" x14ac:dyDescent="0.25">
      <c r="A252" s="653" t="s">
        <v>496</v>
      </c>
      <c r="B252" s="654"/>
      <c r="C252" s="655"/>
      <c r="D252" s="656" t="s">
        <v>1226</v>
      </c>
      <c r="E252" s="655"/>
      <c r="F252" s="657"/>
      <c r="G252" s="658"/>
      <c r="H252" s="659" t="s">
        <v>1227</v>
      </c>
      <c r="I252" s="655" t="s">
        <v>208</v>
      </c>
      <c r="J252" s="660"/>
      <c r="K252" s="661"/>
      <c r="L252" s="655"/>
      <c r="M252" s="662" t="s">
        <v>1228</v>
      </c>
      <c r="N252" s="663"/>
      <c r="O252" s="657"/>
      <c r="P252" s="663"/>
      <c r="Q252" s="655"/>
    </row>
    <row r="253" spans="1:17" ht="30" x14ac:dyDescent="0.25">
      <c r="A253" s="74" t="s">
        <v>496</v>
      </c>
      <c r="B253" s="664"/>
      <c r="C253" s="53"/>
      <c r="D253" s="516" t="s">
        <v>1229</v>
      </c>
      <c r="E253" s="9"/>
      <c r="F253" s="537"/>
      <c r="G253" s="517"/>
      <c r="H253" s="649" t="s">
        <v>1227</v>
      </c>
      <c r="I253" s="53" t="s">
        <v>1029</v>
      </c>
      <c r="J253" s="77"/>
      <c r="K253" s="38"/>
      <c r="L253" s="53"/>
      <c r="M253" s="79">
        <v>1000000</v>
      </c>
      <c r="N253" s="46"/>
      <c r="O253" s="537"/>
      <c r="P253" s="46"/>
      <c r="Q253" s="53"/>
    </row>
    <row r="254" spans="1:17" ht="45" x14ac:dyDescent="0.25">
      <c r="A254" s="32" t="s">
        <v>496</v>
      </c>
      <c r="B254" s="553"/>
      <c r="C254" s="11"/>
      <c r="D254" s="650" t="s">
        <v>1230</v>
      </c>
      <c r="E254" s="11"/>
      <c r="F254" s="665"/>
      <c r="G254" s="651"/>
      <c r="H254" s="666" t="s">
        <v>1227</v>
      </c>
      <c r="I254" s="11" t="s">
        <v>216</v>
      </c>
      <c r="J254" s="30"/>
      <c r="K254" s="116"/>
      <c r="L254" s="11"/>
      <c r="M254" s="122">
        <v>381710</v>
      </c>
      <c r="N254" s="45"/>
      <c r="O254" s="665"/>
      <c r="P254" s="45"/>
      <c r="Q254" s="11"/>
    </row>
    <row r="255" spans="1:17" ht="45" x14ac:dyDescent="0.25">
      <c r="A255" s="74" t="s">
        <v>496</v>
      </c>
      <c r="B255" s="664"/>
      <c r="C255" s="53"/>
      <c r="D255" s="516" t="s">
        <v>1231</v>
      </c>
      <c r="E255" s="9"/>
      <c r="F255" s="537"/>
      <c r="G255" s="517"/>
      <c r="H255" s="649" t="s">
        <v>1227</v>
      </c>
      <c r="I255" s="53" t="s">
        <v>208</v>
      </c>
      <c r="J255" s="77"/>
      <c r="K255" s="38"/>
      <c r="L255" s="53"/>
      <c r="M255" s="79">
        <v>659000</v>
      </c>
      <c r="N255" s="46"/>
      <c r="O255" s="537"/>
      <c r="P255" s="46"/>
      <c r="Q255" s="53"/>
    </row>
    <row r="256" spans="1:17" ht="45" x14ac:dyDescent="0.25">
      <c r="A256" s="177" t="s">
        <v>496</v>
      </c>
      <c r="B256" s="553"/>
      <c r="C256" s="11"/>
      <c r="D256" s="650" t="s">
        <v>1232</v>
      </c>
      <c r="E256" s="11"/>
      <c r="F256" s="665"/>
      <c r="G256" s="651"/>
      <c r="H256" s="666" t="s">
        <v>1227</v>
      </c>
      <c r="I256" s="11" t="s">
        <v>208</v>
      </c>
      <c r="J256" s="30"/>
      <c r="K256" s="116"/>
      <c r="L256" s="11"/>
      <c r="M256" s="122">
        <v>6715500</v>
      </c>
      <c r="N256" s="45"/>
      <c r="O256" s="665"/>
      <c r="P256" s="45"/>
      <c r="Q256" s="11"/>
    </row>
    <row r="257" spans="1:17" ht="75" x14ac:dyDescent="0.25">
      <c r="A257" s="74" t="s">
        <v>496</v>
      </c>
      <c r="B257" s="664"/>
      <c r="C257" s="53"/>
      <c r="D257" s="516" t="s">
        <v>1233</v>
      </c>
      <c r="E257" s="9"/>
      <c r="F257" s="537"/>
      <c r="G257" s="517"/>
      <c r="H257" s="649" t="s">
        <v>1227</v>
      </c>
      <c r="I257" s="53" t="s">
        <v>208</v>
      </c>
      <c r="J257" s="77"/>
      <c r="K257" s="38"/>
      <c r="L257" s="53"/>
      <c r="M257" s="79">
        <v>269346</v>
      </c>
      <c r="N257" s="46"/>
      <c r="O257" s="537"/>
      <c r="P257" s="46"/>
      <c r="Q257" s="53"/>
    </row>
    <row r="258" spans="1:17" ht="30.75" thickBot="1" x14ac:dyDescent="0.3">
      <c r="A258" s="170" t="s">
        <v>496</v>
      </c>
      <c r="B258" s="667"/>
      <c r="C258" s="172"/>
      <c r="D258" s="668" t="s">
        <v>1234</v>
      </c>
      <c r="E258" s="172"/>
      <c r="F258" s="669"/>
      <c r="G258" s="670"/>
      <c r="H258" s="671" t="s">
        <v>1227</v>
      </c>
      <c r="I258" s="172" t="s">
        <v>208</v>
      </c>
      <c r="J258" s="614"/>
      <c r="K258" s="351"/>
      <c r="L258" s="172"/>
      <c r="M258" s="303">
        <v>264000</v>
      </c>
      <c r="N258" s="174"/>
      <c r="O258" s="669"/>
      <c r="P258" s="174"/>
      <c r="Q258" s="172"/>
    </row>
    <row r="259" spans="1:17" ht="15.75" thickTop="1" x14ac:dyDescent="0.25">
      <c r="A259" s="652">
        <f>COUNTA(A5:A258)</f>
        <v>254</v>
      </c>
      <c r="B259" s="559" t="s">
        <v>441</v>
      </c>
      <c r="L259" s="162" t="s">
        <v>442</v>
      </c>
      <c r="M259" s="140">
        <f>SUM(M5:M258)</f>
        <v>26727109.72168</v>
      </c>
    </row>
    <row r="263" spans="1:17" x14ac:dyDescent="0.25">
      <c r="A263" s="176"/>
      <c r="B263" s="559"/>
      <c r="H263" s="556"/>
      <c r="I263" s="340"/>
      <c r="K263" s="556"/>
      <c r="L263" s="558"/>
      <c r="M263" s="557"/>
    </row>
    <row r="328" spans="17:17" ht="15.75" thickBot="1" x14ac:dyDescent="0.3">
      <c r="Q328" s="591"/>
    </row>
    <row r="329" spans="17:17" ht="15.75" thickTop="1" x14ac:dyDescent="0.25"/>
    <row r="350" spans="14:16" ht="15.75" thickBot="1" x14ac:dyDescent="0.3">
      <c r="N350" s="540"/>
      <c r="O350" s="549"/>
      <c r="P350" s="540"/>
    </row>
    <row r="351" spans="14:16" ht="15.75" thickTop="1" x14ac:dyDescent="0.25"/>
  </sheetData>
  <mergeCells count="1">
    <mergeCell ref="A1:Q1"/>
  </mergeCells>
  <conditionalFormatting sqref="M9:M128 J7:J8 J5:N6 I9:J128 P5:Q6">
    <cfRule type="expression" dxfId="934" priority="231">
      <formula>$H5="completar"</formula>
    </cfRule>
    <cfRule type="expression" dxfId="933" priority="232">
      <formula>$H5="sin iniciar"</formula>
    </cfRule>
  </conditionalFormatting>
  <conditionalFormatting sqref="G5:G251">
    <cfRule type="expression" dxfId="932" priority="237">
      <formula>$F5="completar"</formula>
    </cfRule>
    <cfRule type="expression" dxfId="931" priority="238">
      <formula>$F5="sin iniciar"</formula>
    </cfRule>
  </conditionalFormatting>
  <conditionalFormatting sqref="H5:I7 I8">
    <cfRule type="expression" dxfId="930" priority="235">
      <formula>$H5="completar"</formula>
    </cfRule>
    <cfRule type="expression" dxfId="929" priority="236">
      <formula>$H5="sin iniciar"</formula>
    </cfRule>
  </conditionalFormatting>
  <conditionalFormatting sqref="G5:G251">
    <cfRule type="expression" dxfId="928" priority="233">
      <formula>$F5="completar"</formula>
    </cfRule>
    <cfRule type="expression" dxfId="927" priority="234">
      <formula>$F5="sin iniciar"</formula>
    </cfRule>
  </conditionalFormatting>
  <conditionalFormatting sqref="H8:H251">
    <cfRule type="expression" dxfId="926" priority="229">
      <formula>$G8="completar"</formula>
    </cfRule>
    <cfRule type="expression" dxfId="925" priority="230">
      <formula>$G8="sin iniciar"</formula>
    </cfRule>
  </conditionalFormatting>
  <conditionalFormatting sqref="M8">
    <cfRule type="expression" dxfId="924" priority="227">
      <formula>$H8="completar"</formula>
    </cfRule>
    <cfRule type="expression" dxfId="923" priority="228">
      <formula>$H8="sin iniciar"</formula>
    </cfRule>
  </conditionalFormatting>
  <conditionalFormatting sqref="F151">
    <cfRule type="expression" dxfId="922" priority="11">
      <formula>#REF!="completar"</formula>
    </cfRule>
    <cfRule type="expression" dxfId="921" priority="12">
      <formula>#REF!="sin iniciar"</formula>
    </cfRule>
  </conditionalFormatting>
  <conditionalFormatting sqref="F99:F111">
    <cfRule type="expression" dxfId="920" priority="27">
      <formula>$E99="completar"</formula>
    </cfRule>
    <cfRule type="expression" dxfId="919" priority="28">
      <formula>$E99="sin iniciar"</formula>
    </cfRule>
  </conditionalFormatting>
  <conditionalFormatting sqref="F99:F111">
    <cfRule type="expression" dxfId="918" priority="25">
      <formula>$E99="completar"</formula>
    </cfRule>
    <cfRule type="expression" dxfId="917" priority="26">
      <formula>$E99="sin iniciar"</formula>
    </cfRule>
  </conditionalFormatting>
  <conditionalFormatting sqref="F148">
    <cfRule type="expression" dxfId="916" priority="23">
      <formula>#REF!="completar"</formula>
    </cfRule>
    <cfRule type="expression" dxfId="915" priority="24">
      <formula>#REF!="sin iniciar"</formula>
    </cfRule>
  </conditionalFormatting>
  <conditionalFormatting sqref="F115:F117">
    <cfRule type="expression" dxfId="914" priority="21">
      <formula>#REF!="completar"</formula>
    </cfRule>
    <cfRule type="expression" dxfId="913" priority="22">
      <formula>#REF!="sin iniciar"</formula>
    </cfRule>
  </conditionalFormatting>
  <conditionalFormatting sqref="F118:F120">
    <cfRule type="expression" dxfId="912" priority="19">
      <formula>#REF!="completar"</formula>
    </cfRule>
    <cfRule type="expression" dxfId="911" priority="20">
      <formula>#REF!="sin iniciar"</formula>
    </cfRule>
  </conditionalFormatting>
  <conditionalFormatting sqref="F146">
    <cfRule type="expression" dxfId="910" priority="17">
      <formula>#REF!="completar"</formula>
    </cfRule>
    <cfRule type="expression" dxfId="909" priority="18">
      <formula>#REF!="sin iniciar"</formula>
    </cfRule>
  </conditionalFormatting>
  <conditionalFormatting sqref="F147">
    <cfRule type="expression" dxfId="908" priority="15">
      <formula>#REF!="completar"</formula>
    </cfRule>
    <cfRule type="expression" dxfId="907" priority="16">
      <formula>#REF!="sin iniciar"</formula>
    </cfRule>
  </conditionalFormatting>
  <conditionalFormatting sqref="F150">
    <cfRule type="expression" dxfId="906" priority="13">
      <formula>#REF!="completar"</formula>
    </cfRule>
    <cfRule type="expression" dxfId="905" priority="14">
      <formula>#REF!="sin iniciar"</formula>
    </cfRule>
  </conditionalFormatting>
  <conditionalFormatting sqref="O99:O153">
    <cfRule type="expression" dxfId="904" priority="9">
      <formula>$E99="completar"</formula>
    </cfRule>
    <cfRule type="expression" dxfId="903" priority="10">
      <formula>$E99="sin iniciar"</formula>
    </cfRule>
  </conditionalFormatting>
  <conditionalFormatting sqref="S129:W129 U130:U145 R146">
    <cfRule type="expression" dxfId="902" priority="325">
      <formula>#REF!="completar"</formula>
    </cfRule>
    <cfRule type="expression" dxfId="901" priority="326">
      <formula>#REF!="sin iniciar"</formula>
    </cfRule>
  </conditionalFormatting>
  <conditionalFormatting sqref="M129:M152 I129:J152 R129:R140">
    <cfRule type="expression" dxfId="900" priority="331">
      <formula>#REF!="completar"</formula>
    </cfRule>
    <cfRule type="expression" dxfId="899" priority="332">
      <formula>#REF!="sin iniciar"</formula>
    </cfRule>
  </conditionalFormatting>
  <conditionalFormatting sqref="M154:M163 M165:M251 I154:J163 I165:J251">
    <cfRule type="expression" dxfId="898" priority="333">
      <formula>$H253="completar"</formula>
    </cfRule>
    <cfRule type="expression" dxfId="897" priority="334">
      <formula>$H253="sin iniciar"</formula>
    </cfRule>
  </conditionalFormatting>
  <conditionalFormatting sqref="M153 I153:J153">
    <cfRule type="expression" dxfId="896" priority="337">
      <formula>$H263="completar"</formula>
    </cfRule>
    <cfRule type="expression" dxfId="895" priority="338">
      <formula>$H263="sin iniciar"</formula>
    </cfRule>
  </conditionalFormatting>
  <conditionalFormatting sqref="M164 I164:J164">
    <cfRule type="expression" dxfId="894" priority="339">
      <formula>#REF!="completar"</formula>
    </cfRule>
    <cfRule type="expression" dxfId="893" priority="340">
      <formula>#REF!="sin iniciar"</formula>
    </cfRule>
  </conditionalFormatting>
  <conditionalFormatting sqref="G252:G258">
    <cfRule type="expression" dxfId="892" priority="5">
      <formula>$F252="completar"</formula>
    </cfRule>
    <cfRule type="expression" dxfId="891" priority="6">
      <formula>$F252="sin iniciar"</formula>
    </cfRule>
  </conditionalFormatting>
  <conditionalFormatting sqref="G252:G258">
    <cfRule type="expression" dxfId="890" priority="3">
      <formula>$F252="completar"</formula>
    </cfRule>
    <cfRule type="expression" dxfId="889" priority="4">
      <formula>$F252="sin iniciar"</formula>
    </cfRule>
  </conditionalFormatting>
  <conditionalFormatting sqref="H252:H258">
    <cfRule type="expression" dxfId="888" priority="1">
      <formula>$G252="completar"</formula>
    </cfRule>
    <cfRule type="expression" dxfId="887" priority="2">
      <formula>$G252="sin iniciar"</formula>
    </cfRule>
  </conditionalFormatting>
  <conditionalFormatting sqref="M252:M258 I252:J258">
    <cfRule type="expression" dxfId="886" priority="7">
      <formula>$H351="completar"</formula>
    </cfRule>
    <cfRule type="expression" dxfId="885" priority="8">
      <formula>$H351="sin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opLeftCell="F1" zoomScale="91" zoomScaleNormal="91" workbookViewId="0">
      <pane ySplit="4" topLeftCell="A47" activePane="bottomLeft" state="frozen"/>
      <selection activeCell="F1" sqref="F1"/>
      <selection pane="bottomLeft" activeCell="R55" sqref="R55"/>
    </sheetView>
  </sheetViews>
  <sheetFormatPr baseColWidth="10" defaultColWidth="9.140625" defaultRowHeight="15" x14ac:dyDescent="0.25"/>
  <cols>
    <col min="1" max="1" width="33.5703125" customWidth="1"/>
    <col min="2" max="2" width="21.85546875" style="2" bestFit="1" customWidth="1"/>
    <col min="3" max="3" width="30.7109375" style="5" customWidth="1"/>
    <col min="4" max="4" width="36.855468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2.71093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6.140625" customWidth="1"/>
    <col min="23" max="23" width="19.85546875" customWidth="1"/>
  </cols>
  <sheetData>
    <row r="1" spans="1:24" ht="16.5" customHeight="1" x14ac:dyDescent="0.25">
      <c r="A1" s="687" t="s">
        <v>320</v>
      </c>
      <c r="B1" s="688"/>
      <c r="C1" s="688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4" ht="23.25" customHeight="1" x14ac:dyDescent="0.25">
      <c r="A2" s="71" t="s">
        <v>220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130" t="s">
        <v>387</v>
      </c>
    </row>
    <row r="5" spans="1:24" ht="50.1" customHeight="1" x14ac:dyDescent="0.25">
      <c r="A5" s="23" t="s">
        <v>495</v>
      </c>
      <c r="B5" s="8" t="s">
        <v>221</v>
      </c>
      <c r="C5" s="8"/>
      <c r="D5" s="9" t="s">
        <v>238</v>
      </c>
      <c r="E5" s="9" t="s">
        <v>259</v>
      </c>
      <c r="F5" s="19" t="s">
        <v>275</v>
      </c>
      <c r="G5" s="42" t="s">
        <v>280</v>
      </c>
      <c r="H5" s="22" t="s">
        <v>281</v>
      </c>
      <c r="I5" s="19">
        <v>3132</v>
      </c>
      <c r="J5" s="19">
        <v>2</v>
      </c>
      <c r="K5" s="19">
        <v>26</v>
      </c>
      <c r="L5" s="19">
        <v>263</v>
      </c>
      <c r="M5" s="19">
        <v>263000</v>
      </c>
      <c r="N5" s="54">
        <v>91019</v>
      </c>
      <c r="O5" s="19"/>
      <c r="P5" s="20"/>
      <c r="Q5" s="9" t="s">
        <v>283</v>
      </c>
      <c r="R5" s="87">
        <v>189410</v>
      </c>
      <c r="S5" s="42" t="s">
        <v>287</v>
      </c>
      <c r="T5" s="90">
        <v>43913</v>
      </c>
      <c r="U5" s="44" t="s">
        <v>287</v>
      </c>
      <c r="V5" s="19" t="s">
        <v>248</v>
      </c>
      <c r="W5" s="19"/>
    </row>
    <row r="6" spans="1:24" ht="50.1" customHeight="1" x14ac:dyDescent="0.25">
      <c r="A6" s="32" t="s">
        <v>495</v>
      </c>
      <c r="B6" s="8" t="s">
        <v>222</v>
      </c>
      <c r="C6" s="10"/>
      <c r="D6" s="11" t="s">
        <v>238</v>
      </c>
      <c r="E6" s="9" t="s">
        <v>260</v>
      </c>
      <c r="F6" s="19" t="s">
        <v>276</v>
      </c>
      <c r="G6" s="42" t="s">
        <v>280</v>
      </c>
      <c r="H6" s="22" t="s">
        <v>281</v>
      </c>
      <c r="I6" s="19">
        <v>3132</v>
      </c>
      <c r="J6" s="19">
        <v>2</v>
      </c>
      <c r="K6" s="19">
        <v>26</v>
      </c>
      <c r="L6" s="19">
        <v>263</v>
      </c>
      <c r="M6" s="19">
        <v>263000</v>
      </c>
      <c r="N6" s="54">
        <v>91019</v>
      </c>
      <c r="O6" s="19"/>
      <c r="P6" s="20"/>
      <c r="Q6" s="9" t="s">
        <v>283</v>
      </c>
      <c r="R6" s="87">
        <v>142848</v>
      </c>
      <c r="S6" s="42" t="s">
        <v>287</v>
      </c>
      <c r="T6" s="91">
        <v>43916</v>
      </c>
      <c r="U6" s="44" t="s">
        <v>287</v>
      </c>
      <c r="V6" s="19" t="s">
        <v>289</v>
      </c>
      <c r="W6" s="19"/>
    </row>
    <row r="7" spans="1:24" ht="30" customHeight="1" x14ac:dyDescent="0.25">
      <c r="A7" s="23" t="s">
        <v>495</v>
      </c>
      <c r="B7" s="8" t="s">
        <v>223</v>
      </c>
      <c r="C7" s="10"/>
      <c r="D7" s="9" t="s">
        <v>238</v>
      </c>
      <c r="E7" s="9" t="s">
        <v>261</v>
      </c>
      <c r="F7" s="19" t="s">
        <v>277</v>
      </c>
      <c r="G7" s="42" t="s">
        <v>280</v>
      </c>
      <c r="H7" s="24" t="s">
        <v>281</v>
      </c>
      <c r="I7" s="19">
        <v>3132</v>
      </c>
      <c r="J7" s="19">
        <v>2</v>
      </c>
      <c r="K7" s="9">
        <v>26</v>
      </c>
      <c r="L7" s="9">
        <v>263</v>
      </c>
      <c r="M7" s="9">
        <v>263000</v>
      </c>
      <c r="N7" s="55">
        <v>91019</v>
      </c>
      <c r="O7" s="13"/>
      <c r="P7" s="20"/>
      <c r="Q7" s="9" t="s">
        <v>283</v>
      </c>
      <c r="R7" s="88">
        <v>193440</v>
      </c>
      <c r="S7" s="44" t="s">
        <v>287</v>
      </c>
      <c r="T7" s="90">
        <v>43914</v>
      </c>
      <c r="U7" s="44" t="s">
        <v>287</v>
      </c>
      <c r="V7" s="19" t="s">
        <v>290</v>
      </c>
      <c r="W7" s="19"/>
      <c r="X7" s="16"/>
    </row>
    <row r="8" spans="1:24" s="52" customFormat="1" ht="58.5" customHeight="1" x14ac:dyDescent="0.25">
      <c r="A8" s="32" t="s">
        <v>495</v>
      </c>
      <c r="B8" s="8" t="s">
        <v>224</v>
      </c>
      <c r="C8" s="10"/>
      <c r="D8" s="9" t="s">
        <v>238</v>
      </c>
      <c r="E8" s="9" t="s">
        <v>262</v>
      </c>
      <c r="F8" s="49" t="s">
        <v>278</v>
      </c>
      <c r="G8" s="42" t="s">
        <v>280</v>
      </c>
      <c r="H8" s="59" t="s">
        <v>281</v>
      </c>
      <c r="I8" s="53">
        <v>3132</v>
      </c>
      <c r="J8" s="61">
        <v>2</v>
      </c>
      <c r="K8" s="61">
        <v>26</v>
      </c>
      <c r="L8" s="61">
        <v>263</v>
      </c>
      <c r="M8" s="61">
        <v>263000</v>
      </c>
      <c r="N8" s="61">
        <v>91019</v>
      </c>
      <c r="O8" s="77"/>
      <c r="P8" s="77"/>
      <c r="Q8" s="53" t="s">
        <v>283</v>
      </c>
      <c r="R8" s="388">
        <v>240250</v>
      </c>
      <c r="S8" s="57" t="s">
        <v>287</v>
      </c>
      <c r="T8" s="91">
        <v>43917</v>
      </c>
      <c r="U8" s="57" t="s">
        <v>287</v>
      </c>
      <c r="V8" s="58" t="s">
        <v>291</v>
      </c>
      <c r="W8" s="58"/>
      <c r="X8" s="51"/>
    </row>
    <row r="9" spans="1:24" s="41" customFormat="1" ht="45" x14ac:dyDescent="0.25">
      <c r="A9" s="23" t="s">
        <v>495</v>
      </c>
      <c r="B9" s="8" t="s">
        <v>225</v>
      </c>
      <c r="C9" s="35"/>
      <c r="D9" s="9" t="s">
        <v>238</v>
      </c>
      <c r="E9" s="9" t="s">
        <v>263</v>
      </c>
      <c r="F9" s="49" t="s">
        <v>279</v>
      </c>
      <c r="G9" s="42" t="s">
        <v>280</v>
      </c>
      <c r="H9" s="83" t="s">
        <v>281</v>
      </c>
      <c r="I9" s="53">
        <v>3132</v>
      </c>
      <c r="J9" s="61">
        <v>2</v>
      </c>
      <c r="K9" s="61">
        <v>26</v>
      </c>
      <c r="L9" s="61">
        <v>263</v>
      </c>
      <c r="M9" s="61">
        <v>263000</v>
      </c>
      <c r="N9" s="61">
        <v>91019</v>
      </c>
      <c r="O9" s="77"/>
      <c r="P9" s="38"/>
      <c r="Q9" s="53" t="s">
        <v>283</v>
      </c>
      <c r="R9" s="388">
        <v>193750</v>
      </c>
      <c r="S9" s="46" t="s">
        <v>287</v>
      </c>
      <c r="T9" s="90">
        <v>43920</v>
      </c>
      <c r="U9" s="46" t="s">
        <v>287</v>
      </c>
      <c r="V9" s="37" t="s">
        <v>292</v>
      </c>
      <c r="W9" s="37"/>
      <c r="X9" s="40"/>
    </row>
    <row r="10" spans="1:24" ht="30" x14ac:dyDescent="0.25">
      <c r="A10" s="32" t="s">
        <v>495</v>
      </c>
      <c r="B10" s="8" t="s">
        <v>226</v>
      </c>
      <c r="C10" s="29"/>
      <c r="D10" s="9" t="s">
        <v>239</v>
      </c>
      <c r="E10" s="9" t="s">
        <v>264</v>
      </c>
      <c r="F10" s="49"/>
      <c r="G10" s="42" t="s">
        <v>280</v>
      </c>
      <c r="H10" s="83" t="s">
        <v>281</v>
      </c>
      <c r="I10" s="53">
        <v>3132</v>
      </c>
      <c r="J10" s="61">
        <v>2</v>
      </c>
      <c r="K10" s="61">
        <v>26</v>
      </c>
      <c r="L10" s="61">
        <v>263</v>
      </c>
      <c r="M10" s="61">
        <v>263000</v>
      </c>
      <c r="N10" s="61">
        <v>91019</v>
      </c>
      <c r="O10" s="77"/>
      <c r="P10" s="38"/>
      <c r="Q10" s="53" t="s">
        <v>284</v>
      </c>
      <c r="R10" s="388">
        <v>44281.94</v>
      </c>
      <c r="S10" s="45" t="s">
        <v>288</v>
      </c>
      <c r="T10" s="91">
        <v>43913</v>
      </c>
      <c r="U10" s="45" t="s">
        <v>288</v>
      </c>
      <c r="V10" s="58"/>
      <c r="W10" s="58"/>
      <c r="X10" s="16"/>
    </row>
    <row r="11" spans="1:24" ht="30" customHeight="1" x14ac:dyDescent="0.25">
      <c r="A11" s="23" t="s">
        <v>495</v>
      </c>
      <c r="B11" s="8" t="s">
        <v>227</v>
      </c>
      <c r="C11" s="10"/>
      <c r="D11" s="9" t="s">
        <v>240</v>
      </c>
      <c r="E11" s="9" t="s">
        <v>265</v>
      </c>
      <c r="F11" s="49"/>
      <c r="G11" s="42" t="s">
        <v>280</v>
      </c>
      <c r="H11" s="83" t="s">
        <v>281</v>
      </c>
      <c r="I11" s="53">
        <v>3132</v>
      </c>
      <c r="J11" s="61">
        <v>2</v>
      </c>
      <c r="K11" s="61">
        <v>26</v>
      </c>
      <c r="L11" s="61">
        <v>263</v>
      </c>
      <c r="M11" s="61">
        <v>263000</v>
      </c>
      <c r="N11" s="61">
        <v>91019</v>
      </c>
      <c r="O11" s="77"/>
      <c r="P11" s="38"/>
      <c r="Q11" s="53" t="s">
        <v>284</v>
      </c>
      <c r="R11" s="388">
        <v>60805.82</v>
      </c>
      <c r="S11" s="44" t="s">
        <v>287</v>
      </c>
      <c r="T11" s="90">
        <v>43916</v>
      </c>
      <c r="U11" s="44" t="s">
        <v>288</v>
      </c>
      <c r="V11" s="37" t="s">
        <v>289</v>
      </c>
      <c r="W11" s="37"/>
      <c r="X11" s="16"/>
    </row>
    <row r="12" spans="1:24" ht="30" customHeight="1" x14ac:dyDescent="0.25">
      <c r="A12" s="32" t="s">
        <v>495</v>
      </c>
      <c r="B12" s="8" t="s">
        <v>228</v>
      </c>
      <c r="C12" s="29"/>
      <c r="D12" s="9" t="s">
        <v>241</v>
      </c>
      <c r="E12" s="9" t="s">
        <v>236</v>
      </c>
      <c r="F12" s="49"/>
      <c r="G12" s="42" t="s">
        <v>280</v>
      </c>
      <c r="H12" s="83" t="s">
        <v>281</v>
      </c>
      <c r="I12" s="53">
        <v>3132</v>
      </c>
      <c r="J12" s="61">
        <v>2</v>
      </c>
      <c r="K12" s="61" t="s">
        <v>282</v>
      </c>
      <c r="L12" s="61" t="s">
        <v>282</v>
      </c>
      <c r="M12" s="61" t="s">
        <v>282</v>
      </c>
      <c r="N12" s="61">
        <v>91019</v>
      </c>
      <c r="O12" s="77"/>
      <c r="P12" s="38"/>
      <c r="Q12" s="53" t="s">
        <v>284</v>
      </c>
      <c r="R12" s="388">
        <v>41700.230000000003</v>
      </c>
      <c r="S12" s="57" t="s">
        <v>288</v>
      </c>
      <c r="T12" s="91">
        <v>43920</v>
      </c>
      <c r="U12" s="57" t="s">
        <v>288</v>
      </c>
      <c r="V12" s="58" t="s">
        <v>293</v>
      </c>
      <c r="W12" s="58"/>
      <c r="X12" s="16"/>
    </row>
    <row r="13" spans="1:24" ht="30" customHeight="1" x14ac:dyDescent="0.25">
      <c r="A13" s="23" t="s">
        <v>495</v>
      </c>
      <c r="B13" s="8" t="s">
        <v>229</v>
      </c>
      <c r="C13" s="10"/>
      <c r="D13" s="9" t="s">
        <v>242</v>
      </c>
      <c r="E13" s="9" t="s">
        <v>266</v>
      </c>
      <c r="F13" s="49"/>
      <c r="G13" s="42" t="s">
        <v>280</v>
      </c>
      <c r="H13" s="83" t="s">
        <v>281</v>
      </c>
      <c r="I13" s="53">
        <v>3132</v>
      </c>
      <c r="J13" s="61">
        <v>2</v>
      </c>
      <c r="K13" s="61">
        <v>22</v>
      </c>
      <c r="L13" s="61">
        <v>223</v>
      </c>
      <c r="M13" s="61">
        <v>223000</v>
      </c>
      <c r="N13" s="61">
        <v>91019</v>
      </c>
      <c r="O13" s="77"/>
      <c r="P13" s="38"/>
      <c r="Q13" s="53" t="s">
        <v>285</v>
      </c>
      <c r="R13" s="388">
        <v>50645.760000000002</v>
      </c>
      <c r="S13" s="44" t="s">
        <v>288</v>
      </c>
      <c r="T13" s="90">
        <v>43920</v>
      </c>
      <c r="U13" s="44" t="s">
        <v>288</v>
      </c>
      <c r="V13" s="53" t="s">
        <v>294</v>
      </c>
      <c r="W13" s="53"/>
      <c r="X13" s="16"/>
    </row>
    <row r="14" spans="1:24" ht="30" x14ac:dyDescent="0.25">
      <c r="A14" s="32" t="s">
        <v>495</v>
      </c>
      <c r="B14" s="8" t="s">
        <v>230</v>
      </c>
      <c r="C14" s="10"/>
      <c r="D14" s="9" t="s">
        <v>243</v>
      </c>
      <c r="E14" s="9" t="s">
        <v>267</v>
      </c>
      <c r="F14" s="49"/>
      <c r="G14" s="42" t="s">
        <v>280</v>
      </c>
      <c r="H14" s="83" t="s">
        <v>281</v>
      </c>
      <c r="I14" s="53">
        <v>3132</v>
      </c>
      <c r="J14" s="61">
        <v>2</v>
      </c>
      <c r="K14" s="61" t="s">
        <v>282</v>
      </c>
      <c r="L14" s="61" t="s">
        <v>282</v>
      </c>
      <c r="M14" s="61" t="s">
        <v>282</v>
      </c>
      <c r="N14" s="61">
        <v>91019</v>
      </c>
      <c r="O14" s="77"/>
      <c r="P14" s="38"/>
      <c r="Q14" s="53" t="s">
        <v>284</v>
      </c>
      <c r="R14" s="388">
        <v>49126.3</v>
      </c>
      <c r="S14" s="44" t="s">
        <v>288</v>
      </c>
      <c r="T14" s="91">
        <v>43916</v>
      </c>
      <c r="U14" s="44" t="s">
        <v>288</v>
      </c>
      <c r="V14" s="58"/>
      <c r="W14" s="58"/>
    </row>
    <row r="15" spans="1:24" ht="23.25" x14ac:dyDescent="0.25">
      <c r="A15" s="23" t="s">
        <v>495</v>
      </c>
      <c r="B15" s="8" t="s">
        <v>231</v>
      </c>
      <c r="C15" s="10"/>
      <c r="D15" s="53" t="s">
        <v>244</v>
      </c>
      <c r="E15" s="9" t="s">
        <v>268</v>
      </c>
      <c r="F15" s="49"/>
      <c r="G15" s="42" t="s">
        <v>280</v>
      </c>
      <c r="H15" s="83" t="s">
        <v>281</v>
      </c>
      <c r="I15" s="53">
        <v>3132</v>
      </c>
      <c r="J15" s="61">
        <v>2</v>
      </c>
      <c r="K15" s="61">
        <v>22</v>
      </c>
      <c r="L15" s="61">
        <v>227</v>
      </c>
      <c r="M15" s="61">
        <v>227009</v>
      </c>
      <c r="N15" s="61">
        <v>91019</v>
      </c>
      <c r="O15" s="77"/>
      <c r="P15" s="38"/>
      <c r="Q15" s="53" t="s">
        <v>286</v>
      </c>
      <c r="R15" s="388">
        <v>124582.8</v>
      </c>
      <c r="S15" s="44" t="s">
        <v>288</v>
      </c>
      <c r="T15" s="90">
        <v>43920</v>
      </c>
      <c r="U15" s="44" t="s">
        <v>288</v>
      </c>
      <c r="V15" s="37"/>
      <c r="W15" s="37"/>
    </row>
    <row r="16" spans="1:24" ht="30" x14ac:dyDescent="0.25">
      <c r="A16" s="32" t="s">
        <v>495</v>
      </c>
      <c r="B16" s="8" t="s">
        <v>232</v>
      </c>
      <c r="C16" s="10"/>
      <c r="D16" s="9" t="s">
        <v>245</v>
      </c>
      <c r="E16" s="560" t="s">
        <v>269</v>
      </c>
      <c r="F16" s="49"/>
      <c r="G16" s="42" t="s">
        <v>280</v>
      </c>
      <c r="H16" s="83" t="s">
        <v>281</v>
      </c>
      <c r="I16" s="53">
        <v>3132</v>
      </c>
      <c r="J16" s="61">
        <v>2</v>
      </c>
      <c r="K16" s="61" t="s">
        <v>282</v>
      </c>
      <c r="L16" s="61" t="s">
        <v>282</v>
      </c>
      <c r="M16" s="61" t="s">
        <v>282</v>
      </c>
      <c r="N16" s="61">
        <v>91019</v>
      </c>
      <c r="O16" s="77"/>
      <c r="P16" s="38"/>
      <c r="Q16" s="53" t="s">
        <v>284</v>
      </c>
      <c r="R16" s="388">
        <v>38096.75</v>
      </c>
      <c r="S16" s="44" t="s">
        <v>288</v>
      </c>
      <c r="T16" s="91">
        <v>43920</v>
      </c>
      <c r="U16" s="44" t="s">
        <v>288</v>
      </c>
      <c r="V16" s="58" t="s">
        <v>293</v>
      </c>
      <c r="W16" s="58"/>
    </row>
    <row r="17" spans="1:23" ht="45" x14ac:dyDescent="0.25">
      <c r="A17" s="23" t="s">
        <v>495</v>
      </c>
      <c r="B17" s="8" t="s">
        <v>233</v>
      </c>
      <c r="C17" s="10"/>
      <c r="D17" s="9" t="s">
        <v>238</v>
      </c>
      <c r="E17" s="9" t="s">
        <v>270</v>
      </c>
      <c r="F17" s="49"/>
      <c r="G17" s="42" t="s">
        <v>280</v>
      </c>
      <c r="H17" s="83" t="s">
        <v>281</v>
      </c>
      <c r="I17" s="53">
        <v>3132</v>
      </c>
      <c r="J17" s="61">
        <v>2</v>
      </c>
      <c r="K17" s="61">
        <v>26</v>
      </c>
      <c r="L17" s="61">
        <v>260</v>
      </c>
      <c r="M17" s="61">
        <v>263000</v>
      </c>
      <c r="N17" s="61">
        <v>91019</v>
      </c>
      <c r="O17" s="77"/>
      <c r="P17" s="38"/>
      <c r="Q17" s="53" t="s">
        <v>283</v>
      </c>
      <c r="R17" s="388">
        <v>108810</v>
      </c>
      <c r="S17" s="44" t="s">
        <v>287</v>
      </c>
      <c r="T17" s="90">
        <v>43925</v>
      </c>
      <c r="U17" s="44" t="s">
        <v>287</v>
      </c>
      <c r="V17" s="53" t="s">
        <v>295</v>
      </c>
      <c r="W17" s="53"/>
    </row>
    <row r="18" spans="1:23" ht="30" x14ac:dyDescent="0.25">
      <c r="A18" s="32" t="s">
        <v>495</v>
      </c>
      <c r="B18" s="8" t="s">
        <v>234</v>
      </c>
      <c r="C18" s="10"/>
      <c r="D18" s="9" t="s">
        <v>246</v>
      </c>
      <c r="E18" s="9" t="s">
        <v>236</v>
      </c>
      <c r="F18" s="49"/>
      <c r="G18" s="42" t="s">
        <v>280</v>
      </c>
      <c r="H18" s="83" t="s">
        <v>281</v>
      </c>
      <c r="I18" s="53">
        <v>3132</v>
      </c>
      <c r="J18" s="61">
        <v>2</v>
      </c>
      <c r="K18" s="61" t="s">
        <v>282</v>
      </c>
      <c r="L18" s="61" t="s">
        <v>282</v>
      </c>
      <c r="M18" s="61" t="s">
        <v>282</v>
      </c>
      <c r="N18" s="61">
        <v>91019</v>
      </c>
      <c r="O18" s="77"/>
      <c r="P18" s="38"/>
      <c r="Q18" s="53" t="s">
        <v>284</v>
      </c>
      <c r="R18" s="388">
        <v>1244</v>
      </c>
      <c r="S18" s="44" t="s">
        <v>288</v>
      </c>
      <c r="T18" s="91">
        <v>43920</v>
      </c>
      <c r="U18" s="44" t="s">
        <v>288</v>
      </c>
      <c r="V18" s="58" t="s">
        <v>293</v>
      </c>
      <c r="W18" s="58"/>
    </row>
    <row r="19" spans="1:23" ht="30" x14ac:dyDescent="0.25">
      <c r="A19" s="23" t="s">
        <v>495</v>
      </c>
      <c r="B19" s="8" t="s">
        <v>235</v>
      </c>
      <c r="C19" s="10"/>
      <c r="D19" s="9" t="s">
        <v>247</v>
      </c>
      <c r="E19" s="9" t="s">
        <v>271</v>
      </c>
      <c r="F19" s="49"/>
      <c r="G19" s="42" t="s">
        <v>280</v>
      </c>
      <c r="H19" s="83" t="s">
        <v>281</v>
      </c>
      <c r="I19" s="53">
        <v>3132</v>
      </c>
      <c r="J19" s="61"/>
      <c r="K19" s="61"/>
      <c r="L19" s="61"/>
      <c r="M19" s="61"/>
      <c r="N19" s="61"/>
      <c r="O19" s="77"/>
      <c r="P19" s="38"/>
      <c r="Q19" s="53" t="s">
        <v>247</v>
      </c>
      <c r="R19" s="388">
        <v>244570</v>
      </c>
      <c r="S19" s="44" t="s">
        <v>288</v>
      </c>
      <c r="T19" s="90">
        <v>43923</v>
      </c>
      <c r="U19" s="44" t="s">
        <v>287</v>
      </c>
      <c r="V19" s="37"/>
      <c r="W19" s="37"/>
    </row>
    <row r="20" spans="1:23" ht="30" x14ac:dyDescent="0.25">
      <c r="A20" s="32" t="s">
        <v>495</v>
      </c>
      <c r="B20" s="8" t="s">
        <v>204</v>
      </c>
      <c r="C20" s="10"/>
      <c r="D20" s="9" t="s">
        <v>248</v>
      </c>
      <c r="E20" s="9" t="s">
        <v>272</v>
      </c>
      <c r="F20" s="49"/>
      <c r="G20" s="42" t="s">
        <v>280</v>
      </c>
      <c r="H20" s="83" t="s">
        <v>281</v>
      </c>
      <c r="I20" s="53">
        <v>3132</v>
      </c>
      <c r="J20" s="61">
        <v>2</v>
      </c>
      <c r="K20" s="61" t="s">
        <v>282</v>
      </c>
      <c r="L20" s="61" t="s">
        <v>282</v>
      </c>
      <c r="M20" s="61" t="s">
        <v>282</v>
      </c>
      <c r="N20" s="61">
        <v>91019</v>
      </c>
      <c r="O20" s="77"/>
      <c r="P20" s="38"/>
      <c r="Q20" s="53" t="s">
        <v>284</v>
      </c>
      <c r="R20" s="388">
        <v>9604.98</v>
      </c>
      <c r="S20" s="44" t="s">
        <v>288</v>
      </c>
      <c r="T20" s="91">
        <v>43920</v>
      </c>
      <c r="U20" s="44" t="s">
        <v>288</v>
      </c>
      <c r="V20" s="58" t="s">
        <v>293</v>
      </c>
      <c r="W20" s="58"/>
    </row>
    <row r="21" spans="1:23" ht="30" x14ac:dyDescent="0.25">
      <c r="A21" s="23" t="s">
        <v>495</v>
      </c>
      <c r="B21" s="8" t="s">
        <v>236</v>
      </c>
      <c r="C21" s="10"/>
      <c r="D21" s="9" t="s">
        <v>249</v>
      </c>
      <c r="E21" s="9" t="s">
        <v>236</v>
      </c>
      <c r="F21" s="49"/>
      <c r="G21" s="42" t="s">
        <v>280</v>
      </c>
      <c r="H21" s="83" t="s">
        <v>281</v>
      </c>
      <c r="I21" s="53">
        <v>3132</v>
      </c>
      <c r="J21" s="61">
        <v>2</v>
      </c>
      <c r="K21" s="61" t="s">
        <v>282</v>
      </c>
      <c r="L21" s="61" t="s">
        <v>282</v>
      </c>
      <c r="M21" s="61" t="s">
        <v>282</v>
      </c>
      <c r="N21" s="61">
        <v>91019</v>
      </c>
      <c r="O21" s="77"/>
      <c r="P21" s="38"/>
      <c r="Q21" s="53" t="s">
        <v>284</v>
      </c>
      <c r="R21" s="388">
        <v>5000</v>
      </c>
      <c r="S21" s="44" t="s">
        <v>288</v>
      </c>
      <c r="T21" s="90">
        <v>43920</v>
      </c>
      <c r="U21" s="44" t="s">
        <v>288</v>
      </c>
      <c r="V21" s="37" t="s">
        <v>293</v>
      </c>
      <c r="W21" s="37"/>
    </row>
    <row r="22" spans="1:23" ht="30" x14ac:dyDescent="0.25">
      <c r="A22" s="32" t="s">
        <v>495</v>
      </c>
      <c r="B22" s="8" t="s">
        <v>236</v>
      </c>
      <c r="C22" s="10"/>
      <c r="D22" s="9" t="s">
        <v>250</v>
      </c>
      <c r="E22" s="9" t="s">
        <v>236</v>
      </c>
      <c r="F22" s="49"/>
      <c r="G22" s="42" t="s">
        <v>280</v>
      </c>
      <c r="H22" s="83" t="s">
        <v>281</v>
      </c>
      <c r="I22" s="53">
        <v>3132</v>
      </c>
      <c r="J22" s="61">
        <v>2</v>
      </c>
      <c r="K22" s="61" t="s">
        <v>282</v>
      </c>
      <c r="L22" s="61" t="s">
        <v>282</v>
      </c>
      <c r="M22" s="61" t="s">
        <v>282</v>
      </c>
      <c r="N22" s="61">
        <v>91019</v>
      </c>
      <c r="O22" s="77"/>
      <c r="P22" s="38"/>
      <c r="Q22" s="53" t="s">
        <v>284</v>
      </c>
      <c r="R22" s="388">
        <v>40000</v>
      </c>
      <c r="S22" s="44" t="s">
        <v>288</v>
      </c>
      <c r="T22" s="91">
        <v>43920</v>
      </c>
      <c r="U22" s="44" t="s">
        <v>288</v>
      </c>
      <c r="V22" s="58" t="s">
        <v>293</v>
      </c>
      <c r="W22" s="58"/>
    </row>
    <row r="23" spans="1:23" ht="30" x14ac:dyDescent="0.25">
      <c r="A23" s="23" t="s">
        <v>495</v>
      </c>
      <c r="B23" s="8" t="s">
        <v>236</v>
      </c>
      <c r="C23" s="10"/>
      <c r="D23" s="9" t="s">
        <v>251</v>
      </c>
      <c r="E23" s="9" t="s">
        <v>236</v>
      </c>
      <c r="F23" s="49"/>
      <c r="G23" s="42" t="s">
        <v>280</v>
      </c>
      <c r="H23" s="83" t="s">
        <v>281</v>
      </c>
      <c r="I23" s="53">
        <v>3132</v>
      </c>
      <c r="J23" s="61">
        <v>2</v>
      </c>
      <c r="K23" s="61" t="s">
        <v>282</v>
      </c>
      <c r="L23" s="61" t="s">
        <v>282</v>
      </c>
      <c r="M23" s="61" t="s">
        <v>282</v>
      </c>
      <c r="N23" s="61">
        <v>91019</v>
      </c>
      <c r="O23" s="77"/>
      <c r="P23" s="38"/>
      <c r="Q23" s="53" t="s">
        <v>284</v>
      </c>
      <c r="R23" s="388">
        <v>243.52</v>
      </c>
      <c r="S23" s="44" t="s">
        <v>288</v>
      </c>
      <c r="T23" s="90">
        <v>43920</v>
      </c>
      <c r="U23" s="44" t="s">
        <v>288</v>
      </c>
      <c r="V23" s="37" t="s">
        <v>293</v>
      </c>
      <c r="W23" s="37"/>
    </row>
    <row r="24" spans="1:23" ht="30" x14ac:dyDescent="0.25">
      <c r="A24" s="32" t="s">
        <v>495</v>
      </c>
      <c r="B24" s="8" t="s">
        <v>236</v>
      </c>
      <c r="C24" s="10"/>
      <c r="D24" s="9" t="s">
        <v>252</v>
      </c>
      <c r="E24" s="9" t="s">
        <v>236</v>
      </c>
      <c r="F24" s="49"/>
      <c r="G24" s="42" t="s">
        <v>280</v>
      </c>
      <c r="H24" s="83" t="s">
        <v>281</v>
      </c>
      <c r="I24" s="53">
        <v>3132</v>
      </c>
      <c r="J24" s="61">
        <v>2</v>
      </c>
      <c r="K24" s="61" t="s">
        <v>282</v>
      </c>
      <c r="L24" s="61" t="s">
        <v>282</v>
      </c>
      <c r="M24" s="61" t="s">
        <v>282</v>
      </c>
      <c r="N24" s="61">
        <v>91019</v>
      </c>
      <c r="O24" s="77"/>
      <c r="P24" s="38"/>
      <c r="Q24" s="53" t="s">
        <v>284</v>
      </c>
      <c r="R24" s="388">
        <v>65637.56</v>
      </c>
      <c r="S24" s="44" t="s">
        <v>288</v>
      </c>
      <c r="T24" s="91">
        <v>43920</v>
      </c>
      <c r="U24" s="44" t="s">
        <v>288</v>
      </c>
      <c r="V24" s="58" t="s">
        <v>293</v>
      </c>
      <c r="W24" s="58"/>
    </row>
    <row r="25" spans="1:23" ht="30" x14ac:dyDescent="0.25">
      <c r="A25" s="23" t="s">
        <v>495</v>
      </c>
      <c r="B25" s="8" t="s">
        <v>236</v>
      </c>
      <c r="C25" s="10"/>
      <c r="D25" s="9" t="s">
        <v>253</v>
      </c>
      <c r="E25" s="9" t="s">
        <v>273</v>
      </c>
      <c r="F25" s="49"/>
      <c r="G25" s="42" t="s">
        <v>280</v>
      </c>
      <c r="H25" s="83" t="s">
        <v>281</v>
      </c>
      <c r="I25" s="53">
        <v>3132</v>
      </c>
      <c r="J25" s="61">
        <v>2</v>
      </c>
      <c r="K25" s="61" t="s">
        <v>282</v>
      </c>
      <c r="L25" s="61" t="s">
        <v>282</v>
      </c>
      <c r="M25" s="61" t="s">
        <v>282</v>
      </c>
      <c r="N25" s="61">
        <v>91019</v>
      </c>
      <c r="O25" s="77"/>
      <c r="P25" s="38"/>
      <c r="Q25" s="53" t="s">
        <v>284</v>
      </c>
      <c r="R25" s="388">
        <v>6691.37</v>
      </c>
      <c r="S25" s="44" t="s">
        <v>288</v>
      </c>
      <c r="T25" s="90">
        <v>43922</v>
      </c>
      <c r="U25" s="44" t="s">
        <v>288</v>
      </c>
      <c r="V25" s="37"/>
      <c r="W25" s="37"/>
    </row>
    <row r="26" spans="1:23" ht="30" x14ac:dyDescent="0.25">
      <c r="A26" s="32" t="s">
        <v>495</v>
      </c>
      <c r="B26" s="8" t="s">
        <v>236</v>
      </c>
      <c r="C26" s="10"/>
      <c r="D26" s="9" t="s">
        <v>254</v>
      </c>
      <c r="E26" s="9" t="s">
        <v>273</v>
      </c>
      <c r="F26" s="49"/>
      <c r="G26" s="42" t="s">
        <v>280</v>
      </c>
      <c r="H26" s="83" t="s">
        <v>281</v>
      </c>
      <c r="I26" s="53">
        <v>3132</v>
      </c>
      <c r="J26" s="61">
        <v>6</v>
      </c>
      <c r="K26" s="61">
        <v>60</v>
      </c>
      <c r="L26" s="61">
        <v>605</v>
      </c>
      <c r="M26" s="61">
        <v>605000</v>
      </c>
      <c r="N26" s="61">
        <v>91019</v>
      </c>
      <c r="O26" s="77"/>
      <c r="P26" s="38"/>
      <c r="Q26" s="53" t="s">
        <v>284</v>
      </c>
      <c r="R26" s="388">
        <v>271.70999999999998</v>
      </c>
      <c r="S26" s="44" t="s">
        <v>288</v>
      </c>
      <c r="T26" s="91">
        <v>43923</v>
      </c>
      <c r="U26" s="44" t="s">
        <v>288</v>
      </c>
      <c r="V26" s="58"/>
      <c r="W26" s="58"/>
    </row>
    <row r="27" spans="1:23" ht="30" x14ac:dyDescent="0.25">
      <c r="A27" s="23" t="s">
        <v>495</v>
      </c>
      <c r="B27" s="8" t="s">
        <v>236</v>
      </c>
      <c r="C27" s="10"/>
      <c r="D27" s="9" t="s">
        <v>255</v>
      </c>
      <c r="E27" s="9" t="s">
        <v>236</v>
      </c>
      <c r="F27" s="49"/>
      <c r="G27" s="42" t="s">
        <v>280</v>
      </c>
      <c r="H27" s="83" t="s">
        <v>281</v>
      </c>
      <c r="I27" s="53">
        <v>3132</v>
      </c>
      <c r="J27" s="61">
        <v>2</v>
      </c>
      <c r="K27" s="61" t="s">
        <v>282</v>
      </c>
      <c r="L27" s="61" t="s">
        <v>282</v>
      </c>
      <c r="M27" s="61" t="s">
        <v>282</v>
      </c>
      <c r="N27" s="61">
        <v>91019</v>
      </c>
      <c r="O27" s="77"/>
      <c r="P27" s="38"/>
      <c r="Q27" s="53" t="s">
        <v>284</v>
      </c>
      <c r="R27" s="388">
        <v>4815.93</v>
      </c>
      <c r="S27" s="44" t="s">
        <v>288</v>
      </c>
      <c r="T27" s="90">
        <v>43927</v>
      </c>
      <c r="U27" s="44" t="s">
        <v>288</v>
      </c>
      <c r="V27" s="37"/>
      <c r="W27" s="37"/>
    </row>
    <row r="28" spans="1:23" ht="30" x14ac:dyDescent="0.25">
      <c r="A28" s="32" t="s">
        <v>495</v>
      </c>
      <c r="B28" s="8" t="s">
        <v>237</v>
      </c>
      <c r="C28" s="10"/>
      <c r="D28" s="9" t="s">
        <v>256</v>
      </c>
      <c r="E28" s="9" t="s">
        <v>274</v>
      </c>
      <c r="F28" s="49"/>
      <c r="G28" s="42" t="s">
        <v>280</v>
      </c>
      <c r="H28" s="83" t="s">
        <v>281</v>
      </c>
      <c r="I28" s="53">
        <v>3132</v>
      </c>
      <c r="J28" s="61">
        <v>6</v>
      </c>
      <c r="K28" s="61">
        <v>60</v>
      </c>
      <c r="L28" s="61">
        <v>606</v>
      </c>
      <c r="M28" s="61">
        <v>606000</v>
      </c>
      <c r="N28" s="61">
        <v>91019</v>
      </c>
      <c r="O28" s="77"/>
      <c r="P28" s="38"/>
      <c r="Q28" s="53" t="s">
        <v>284</v>
      </c>
      <c r="R28" s="388">
        <v>19869.68</v>
      </c>
      <c r="S28" s="44" t="s">
        <v>288</v>
      </c>
      <c r="T28" s="91">
        <v>43927</v>
      </c>
      <c r="U28" s="44" t="s">
        <v>288</v>
      </c>
      <c r="V28" s="58"/>
      <c r="W28" s="58"/>
    </row>
    <row r="29" spans="1:23" ht="30" x14ac:dyDescent="0.25">
      <c r="A29" s="23" t="s">
        <v>495</v>
      </c>
      <c r="B29" s="8" t="s">
        <v>236</v>
      </c>
      <c r="C29" s="10"/>
      <c r="D29" s="9" t="s">
        <v>257</v>
      </c>
      <c r="E29" s="9" t="s">
        <v>274</v>
      </c>
      <c r="F29" s="49"/>
      <c r="G29" s="42" t="s">
        <v>280</v>
      </c>
      <c r="H29" s="83" t="s">
        <v>281</v>
      </c>
      <c r="I29" s="53">
        <v>3132</v>
      </c>
      <c r="J29" s="61">
        <v>6</v>
      </c>
      <c r="K29" s="61">
        <v>60</v>
      </c>
      <c r="L29" s="61">
        <v>606</v>
      </c>
      <c r="M29" s="61">
        <v>606000</v>
      </c>
      <c r="N29" s="61">
        <v>91019</v>
      </c>
      <c r="O29" s="77"/>
      <c r="P29" s="38"/>
      <c r="Q29" s="53" t="s">
        <v>284</v>
      </c>
      <c r="R29" s="388">
        <v>580</v>
      </c>
      <c r="S29" s="44" t="s">
        <v>288</v>
      </c>
      <c r="T29" s="90">
        <v>43928</v>
      </c>
      <c r="U29" s="44" t="s">
        <v>288</v>
      </c>
      <c r="V29" s="37"/>
      <c r="W29" s="37"/>
    </row>
    <row r="30" spans="1:23" ht="23.25" x14ac:dyDescent="0.25">
      <c r="A30" s="32" t="s">
        <v>495</v>
      </c>
      <c r="B30" s="8" t="s">
        <v>236</v>
      </c>
      <c r="C30" s="10"/>
      <c r="D30" s="9" t="s">
        <v>258</v>
      </c>
      <c r="E30" s="9" t="s">
        <v>274</v>
      </c>
      <c r="F30" s="49"/>
      <c r="G30" s="42" t="s">
        <v>280</v>
      </c>
      <c r="H30" s="83" t="s">
        <v>281</v>
      </c>
      <c r="I30" s="53">
        <v>3132</v>
      </c>
      <c r="J30" s="61">
        <v>6</v>
      </c>
      <c r="K30" s="61">
        <v>60</v>
      </c>
      <c r="L30" s="61">
        <v>606</v>
      </c>
      <c r="M30" s="61">
        <v>606000</v>
      </c>
      <c r="N30" s="61">
        <v>91019</v>
      </c>
      <c r="O30" s="77"/>
      <c r="P30" s="38"/>
      <c r="Q30" s="53" t="s">
        <v>285</v>
      </c>
      <c r="R30" s="388">
        <v>542.69000000000005</v>
      </c>
      <c r="S30" s="44" t="s">
        <v>288</v>
      </c>
      <c r="T30" s="91">
        <v>43928</v>
      </c>
      <c r="U30" s="44" t="s">
        <v>288</v>
      </c>
      <c r="V30" s="58"/>
      <c r="W30" s="58"/>
    </row>
    <row r="31" spans="1:23" ht="45" x14ac:dyDescent="0.25">
      <c r="A31" s="23" t="s">
        <v>495</v>
      </c>
      <c r="B31" s="8"/>
      <c r="C31" s="35"/>
      <c r="D31" s="9" t="s">
        <v>388</v>
      </c>
      <c r="E31" s="9" t="s">
        <v>389</v>
      </c>
      <c r="F31" s="49" t="s">
        <v>390</v>
      </c>
      <c r="G31" s="42" t="s">
        <v>391</v>
      </c>
      <c r="H31" s="22" t="s">
        <v>392</v>
      </c>
      <c r="I31" s="53">
        <v>3132</v>
      </c>
      <c r="J31" s="61" t="s">
        <v>393</v>
      </c>
      <c r="K31" s="61">
        <v>2</v>
      </c>
      <c r="L31" s="61">
        <v>1</v>
      </c>
      <c r="M31" s="61">
        <v>9</v>
      </c>
      <c r="N31" s="61">
        <v>91019</v>
      </c>
      <c r="O31" s="77" t="s">
        <v>407</v>
      </c>
      <c r="P31" s="38" t="s">
        <v>408</v>
      </c>
      <c r="Q31" s="53" t="s">
        <v>388</v>
      </c>
      <c r="R31" s="388">
        <v>222.34</v>
      </c>
      <c r="S31" s="46" t="s">
        <v>288</v>
      </c>
      <c r="T31" s="131" t="s">
        <v>316</v>
      </c>
      <c r="U31" s="44" t="s">
        <v>288</v>
      </c>
      <c r="V31" s="76" t="s">
        <v>394</v>
      </c>
      <c r="W31" s="76" t="s">
        <v>30</v>
      </c>
    </row>
    <row r="32" spans="1:23" ht="45" x14ac:dyDescent="0.25">
      <c r="A32" s="32" t="s">
        <v>495</v>
      </c>
      <c r="B32" s="93"/>
      <c r="C32" s="29"/>
      <c r="D32" s="11" t="s">
        <v>395</v>
      </c>
      <c r="E32" s="11" t="s">
        <v>396</v>
      </c>
      <c r="F32" s="100" t="s">
        <v>390</v>
      </c>
      <c r="G32" s="47" t="s">
        <v>391</v>
      </c>
      <c r="H32" s="30" t="s">
        <v>392</v>
      </c>
      <c r="I32" s="11">
        <v>3132</v>
      </c>
      <c r="J32" s="56" t="s">
        <v>393</v>
      </c>
      <c r="K32" s="56">
        <v>2</v>
      </c>
      <c r="L32" s="56">
        <v>1</v>
      </c>
      <c r="M32" s="56">
        <v>9</v>
      </c>
      <c r="N32" s="56">
        <v>91019</v>
      </c>
      <c r="O32" s="30" t="s">
        <v>416</v>
      </c>
      <c r="P32" s="116" t="s">
        <v>408</v>
      </c>
      <c r="Q32" s="11" t="s">
        <v>395</v>
      </c>
      <c r="R32" s="574">
        <v>239.1</v>
      </c>
      <c r="S32" s="45" t="s">
        <v>288</v>
      </c>
      <c r="T32" s="132" t="s">
        <v>316</v>
      </c>
      <c r="U32" s="57" t="s">
        <v>288</v>
      </c>
      <c r="V32" s="43" t="s">
        <v>394</v>
      </c>
      <c r="W32" s="43" t="s">
        <v>30</v>
      </c>
    </row>
    <row r="33" spans="1:23" ht="45" x14ac:dyDescent="0.25">
      <c r="A33" s="23" t="s">
        <v>495</v>
      </c>
      <c r="B33" s="8"/>
      <c r="C33" s="10"/>
      <c r="D33" s="9" t="s">
        <v>388</v>
      </c>
      <c r="E33" s="9" t="s">
        <v>397</v>
      </c>
      <c r="F33" s="49" t="s">
        <v>390</v>
      </c>
      <c r="G33" s="42" t="s">
        <v>391</v>
      </c>
      <c r="H33" s="22" t="s">
        <v>392</v>
      </c>
      <c r="I33" s="53">
        <v>3132</v>
      </c>
      <c r="J33" s="61" t="s">
        <v>393</v>
      </c>
      <c r="K33" s="61">
        <v>2</v>
      </c>
      <c r="L33" s="61">
        <v>1</v>
      </c>
      <c r="M33" s="61">
        <v>9</v>
      </c>
      <c r="N33" s="61">
        <v>91019</v>
      </c>
      <c r="O33" s="77" t="s">
        <v>417</v>
      </c>
      <c r="P33" s="38" t="s">
        <v>408</v>
      </c>
      <c r="Q33" s="53" t="s">
        <v>388</v>
      </c>
      <c r="R33" s="388">
        <v>190.58</v>
      </c>
      <c r="S33" s="44" t="s">
        <v>288</v>
      </c>
      <c r="T33" s="131" t="s">
        <v>316</v>
      </c>
      <c r="U33" s="46" t="s">
        <v>288</v>
      </c>
      <c r="V33" s="46" t="s">
        <v>394</v>
      </c>
      <c r="W33" s="46" t="s">
        <v>30</v>
      </c>
    </row>
    <row r="34" spans="1:23" ht="45" x14ac:dyDescent="0.25">
      <c r="A34" s="32" t="s">
        <v>495</v>
      </c>
      <c r="B34" s="93"/>
      <c r="C34" s="29"/>
      <c r="D34" s="11" t="s">
        <v>388</v>
      </c>
      <c r="E34" s="11" t="s">
        <v>398</v>
      </c>
      <c r="F34" s="100" t="s">
        <v>390</v>
      </c>
      <c r="G34" s="47" t="s">
        <v>391</v>
      </c>
      <c r="H34" s="94" t="s">
        <v>392</v>
      </c>
      <c r="I34" s="11">
        <v>3132</v>
      </c>
      <c r="J34" s="56" t="s">
        <v>393</v>
      </c>
      <c r="K34" s="56">
        <v>2</v>
      </c>
      <c r="L34" s="56">
        <v>1</v>
      </c>
      <c r="M34" s="56">
        <v>9</v>
      </c>
      <c r="N34" s="56">
        <v>91019</v>
      </c>
      <c r="O34" s="30" t="s">
        <v>418</v>
      </c>
      <c r="P34" s="116" t="s">
        <v>408</v>
      </c>
      <c r="Q34" s="11" t="s">
        <v>388</v>
      </c>
      <c r="R34" s="574">
        <v>312.18</v>
      </c>
      <c r="S34" s="57" t="s">
        <v>288</v>
      </c>
      <c r="T34" s="132" t="s">
        <v>316</v>
      </c>
      <c r="U34" s="45" t="s">
        <v>288</v>
      </c>
      <c r="V34" s="43" t="s">
        <v>394</v>
      </c>
      <c r="W34" s="43" t="s">
        <v>30</v>
      </c>
    </row>
    <row r="35" spans="1:23" ht="45" x14ac:dyDescent="0.25">
      <c r="A35" s="23" t="s">
        <v>495</v>
      </c>
      <c r="B35" s="8"/>
      <c r="C35" s="10"/>
      <c r="D35" s="9" t="s">
        <v>399</v>
      </c>
      <c r="E35" s="9" t="s">
        <v>400</v>
      </c>
      <c r="F35" s="49" t="s">
        <v>390</v>
      </c>
      <c r="G35" s="42" t="s">
        <v>391</v>
      </c>
      <c r="H35" s="133" t="s">
        <v>392</v>
      </c>
      <c r="I35" s="53">
        <v>3132</v>
      </c>
      <c r="J35" s="61" t="s">
        <v>393</v>
      </c>
      <c r="K35" s="61">
        <v>2</v>
      </c>
      <c r="L35" s="61">
        <v>1</v>
      </c>
      <c r="M35" s="61">
        <v>9</v>
      </c>
      <c r="N35" s="61">
        <v>91019</v>
      </c>
      <c r="O35" s="77" t="s">
        <v>419</v>
      </c>
      <c r="P35" s="38" t="s">
        <v>408</v>
      </c>
      <c r="Q35" s="53" t="s">
        <v>399</v>
      </c>
      <c r="R35" s="388">
        <v>1778.7</v>
      </c>
      <c r="S35" s="44" t="s">
        <v>288</v>
      </c>
      <c r="T35" s="131" t="s">
        <v>316</v>
      </c>
      <c r="U35" s="44" t="s">
        <v>288</v>
      </c>
      <c r="V35" s="76" t="s">
        <v>394</v>
      </c>
      <c r="W35" s="76" t="s">
        <v>30</v>
      </c>
    </row>
    <row r="36" spans="1:23" ht="45" x14ac:dyDescent="0.25">
      <c r="A36" s="32" t="s">
        <v>495</v>
      </c>
      <c r="B36" s="93"/>
      <c r="C36" s="29"/>
      <c r="D36" s="11" t="s">
        <v>401</v>
      </c>
      <c r="E36" s="11" t="s">
        <v>402</v>
      </c>
      <c r="F36" s="100" t="s">
        <v>390</v>
      </c>
      <c r="G36" s="47" t="s">
        <v>391</v>
      </c>
      <c r="H36" s="134" t="s">
        <v>392</v>
      </c>
      <c r="I36" s="11">
        <v>3132</v>
      </c>
      <c r="J36" s="56" t="s">
        <v>393</v>
      </c>
      <c r="K36" s="56">
        <v>2</v>
      </c>
      <c r="L36" s="56">
        <v>1</v>
      </c>
      <c r="M36" s="56">
        <v>9</v>
      </c>
      <c r="N36" s="56">
        <v>91019</v>
      </c>
      <c r="O36" s="30" t="s">
        <v>420</v>
      </c>
      <c r="P36" s="116" t="s">
        <v>408</v>
      </c>
      <c r="Q36" s="11" t="s">
        <v>401</v>
      </c>
      <c r="R36" s="574">
        <v>475</v>
      </c>
      <c r="S36" s="45" t="s">
        <v>288</v>
      </c>
      <c r="T36" s="132" t="s">
        <v>316</v>
      </c>
      <c r="U36" s="57" t="s">
        <v>288</v>
      </c>
      <c r="V36" s="43" t="s">
        <v>394</v>
      </c>
      <c r="W36" s="43" t="s">
        <v>30</v>
      </c>
    </row>
    <row r="37" spans="1:23" ht="45" x14ac:dyDescent="0.25">
      <c r="A37" s="23" t="s">
        <v>495</v>
      </c>
      <c r="B37" s="8"/>
      <c r="C37" s="10"/>
      <c r="D37" s="9" t="s">
        <v>403</v>
      </c>
      <c r="E37" s="9" t="s">
        <v>404</v>
      </c>
      <c r="F37" s="49" t="s">
        <v>390</v>
      </c>
      <c r="G37" s="42" t="s">
        <v>391</v>
      </c>
      <c r="H37" s="133" t="s">
        <v>392</v>
      </c>
      <c r="I37" s="53">
        <v>3132</v>
      </c>
      <c r="J37" s="61" t="s">
        <v>393</v>
      </c>
      <c r="K37" s="61">
        <v>2</v>
      </c>
      <c r="L37" s="61">
        <v>1</v>
      </c>
      <c r="M37" s="61">
        <v>9</v>
      </c>
      <c r="N37" s="61">
        <v>91019</v>
      </c>
      <c r="O37" s="77" t="s">
        <v>421</v>
      </c>
      <c r="P37" s="38" t="s">
        <v>408</v>
      </c>
      <c r="Q37" s="53" t="s">
        <v>403</v>
      </c>
      <c r="R37" s="388">
        <v>373.89</v>
      </c>
      <c r="S37" s="44" t="s">
        <v>288</v>
      </c>
      <c r="T37" s="131" t="s">
        <v>316</v>
      </c>
      <c r="U37" s="44" t="s">
        <v>288</v>
      </c>
      <c r="V37" s="76" t="s">
        <v>394</v>
      </c>
      <c r="W37" s="76" t="s">
        <v>30</v>
      </c>
    </row>
    <row r="38" spans="1:23" ht="45" x14ac:dyDescent="0.25">
      <c r="A38" s="32" t="s">
        <v>495</v>
      </c>
      <c r="B38" s="93"/>
      <c r="C38" s="29"/>
      <c r="D38" s="11" t="s">
        <v>399</v>
      </c>
      <c r="E38" s="11" t="s">
        <v>400</v>
      </c>
      <c r="F38" s="100" t="s">
        <v>390</v>
      </c>
      <c r="G38" s="47" t="s">
        <v>391</v>
      </c>
      <c r="H38" s="134" t="s">
        <v>392</v>
      </c>
      <c r="I38" s="11">
        <v>3132</v>
      </c>
      <c r="J38" s="56" t="s">
        <v>393</v>
      </c>
      <c r="K38" s="56">
        <v>2</v>
      </c>
      <c r="L38" s="56">
        <v>1</v>
      </c>
      <c r="M38" s="56">
        <v>9</v>
      </c>
      <c r="N38" s="56">
        <v>91019</v>
      </c>
      <c r="O38" s="30" t="s">
        <v>422</v>
      </c>
      <c r="P38" s="116" t="s">
        <v>408</v>
      </c>
      <c r="Q38" s="11" t="s">
        <v>399</v>
      </c>
      <c r="R38" s="574">
        <v>2541</v>
      </c>
      <c r="S38" s="45" t="s">
        <v>288</v>
      </c>
      <c r="T38" s="132" t="s">
        <v>316</v>
      </c>
      <c r="U38" s="45" t="s">
        <v>288</v>
      </c>
      <c r="V38" s="43" t="s">
        <v>394</v>
      </c>
      <c r="W38" s="43" t="s">
        <v>30</v>
      </c>
    </row>
    <row r="39" spans="1:23" ht="45" x14ac:dyDescent="0.25">
      <c r="A39" s="23" t="s">
        <v>495</v>
      </c>
      <c r="B39" s="8"/>
      <c r="C39" s="10"/>
      <c r="D39" s="9" t="s">
        <v>399</v>
      </c>
      <c r="E39" s="9" t="s">
        <v>400</v>
      </c>
      <c r="F39" s="49" t="s">
        <v>390</v>
      </c>
      <c r="G39" s="42" t="s">
        <v>391</v>
      </c>
      <c r="H39" s="133" t="s">
        <v>392</v>
      </c>
      <c r="I39" s="53">
        <v>3132</v>
      </c>
      <c r="J39" s="61" t="s">
        <v>393</v>
      </c>
      <c r="K39" s="61">
        <v>2</v>
      </c>
      <c r="L39" s="61">
        <v>1</v>
      </c>
      <c r="M39" s="61">
        <v>9</v>
      </c>
      <c r="N39" s="61">
        <v>91019</v>
      </c>
      <c r="O39" s="77" t="s">
        <v>423</v>
      </c>
      <c r="P39" s="38" t="s">
        <v>408</v>
      </c>
      <c r="Q39" s="53" t="s">
        <v>399</v>
      </c>
      <c r="R39" s="388">
        <v>1778.7</v>
      </c>
      <c r="S39" s="44" t="s">
        <v>288</v>
      </c>
      <c r="T39" s="131" t="s">
        <v>316</v>
      </c>
      <c r="U39" s="44" t="s">
        <v>288</v>
      </c>
      <c r="V39" s="76" t="s">
        <v>394</v>
      </c>
      <c r="W39" s="76" t="s">
        <v>30</v>
      </c>
    </row>
    <row r="40" spans="1:23" ht="45" x14ac:dyDescent="0.25">
      <c r="A40" s="32" t="s">
        <v>495</v>
      </c>
      <c r="B40" s="93"/>
      <c r="C40" s="29"/>
      <c r="D40" s="11" t="s">
        <v>405</v>
      </c>
      <c r="E40" s="11" t="s">
        <v>152</v>
      </c>
      <c r="F40" s="100" t="s">
        <v>390</v>
      </c>
      <c r="G40" s="47" t="s">
        <v>391</v>
      </c>
      <c r="H40" s="134" t="s">
        <v>392</v>
      </c>
      <c r="I40" s="11">
        <v>3132</v>
      </c>
      <c r="J40" s="56" t="s">
        <v>406</v>
      </c>
      <c r="K40" s="56">
        <v>0</v>
      </c>
      <c r="L40" s="56">
        <v>5</v>
      </c>
      <c r="M40" s="56">
        <v>0</v>
      </c>
      <c r="N40" s="56">
        <v>91019</v>
      </c>
      <c r="O40" s="30" t="s">
        <v>424</v>
      </c>
      <c r="P40" s="116" t="s">
        <v>408</v>
      </c>
      <c r="Q40" s="11" t="s">
        <v>405</v>
      </c>
      <c r="R40" s="574">
        <v>2975.05</v>
      </c>
      <c r="S40" s="45" t="s">
        <v>288</v>
      </c>
      <c r="T40" s="132" t="s">
        <v>316</v>
      </c>
      <c r="U40" s="45" t="s">
        <v>288</v>
      </c>
      <c r="V40" s="43" t="s">
        <v>409</v>
      </c>
      <c r="W40" s="43" t="s">
        <v>30</v>
      </c>
    </row>
    <row r="41" spans="1:23" ht="45" x14ac:dyDescent="0.25">
      <c r="A41" s="23" t="s">
        <v>495</v>
      </c>
      <c r="B41" s="8"/>
      <c r="C41" s="10"/>
      <c r="D41" s="9" t="s">
        <v>399</v>
      </c>
      <c r="E41" s="9" t="s">
        <v>400</v>
      </c>
      <c r="F41" s="49" t="s">
        <v>390</v>
      </c>
      <c r="G41" s="42" t="s">
        <v>391</v>
      </c>
      <c r="H41" s="133" t="s">
        <v>392</v>
      </c>
      <c r="I41" s="53">
        <v>3132</v>
      </c>
      <c r="J41" s="61" t="s">
        <v>393</v>
      </c>
      <c r="K41" s="61">
        <v>2</v>
      </c>
      <c r="L41" s="61">
        <v>1</v>
      </c>
      <c r="M41" s="61">
        <v>9</v>
      </c>
      <c r="N41" s="61">
        <v>91019</v>
      </c>
      <c r="O41" s="77" t="s">
        <v>425</v>
      </c>
      <c r="P41" s="38" t="s">
        <v>408</v>
      </c>
      <c r="Q41" s="53" t="s">
        <v>399</v>
      </c>
      <c r="R41" s="388">
        <v>1778.7</v>
      </c>
      <c r="S41" s="44" t="s">
        <v>288</v>
      </c>
      <c r="T41" s="131" t="s">
        <v>316</v>
      </c>
      <c r="U41" s="44" t="s">
        <v>288</v>
      </c>
      <c r="V41" s="76" t="s">
        <v>394</v>
      </c>
      <c r="W41" s="76" t="s">
        <v>30</v>
      </c>
    </row>
    <row r="42" spans="1:23" ht="45" x14ac:dyDescent="0.25">
      <c r="A42" s="32" t="s">
        <v>495</v>
      </c>
      <c r="B42" s="93"/>
      <c r="C42" s="29"/>
      <c r="D42" s="11" t="s">
        <v>410</v>
      </c>
      <c r="E42" s="11" t="s">
        <v>411</v>
      </c>
      <c r="F42" s="100" t="s">
        <v>412</v>
      </c>
      <c r="G42" s="47" t="s">
        <v>391</v>
      </c>
      <c r="H42" s="134" t="s">
        <v>392</v>
      </c>
      <c r="I42" s="11">
        <v>3132</v>
      </c>
      <c r="J42" s="56" t="s">
        <v>393</v>
      </c>
      <c r="K42" s="56">
        <v>2</v>
      </c>
      <c r="L42" s="56">
        <v>1</v>
      </c>
      <c r="M42" s="56">
        <v>9</v>
      </c>
      <c r="N42" s="56">
        <v>91019</v>
      </c>
      <c r="O42" s="30" t="s">
        <v>426</v>
      </c>
      <c r="P42" s="116" t="s">
        <v>408</v>
      </c>
      <c r="Q42" s="11" t="s">
        <v>410</v>
      </c>
      <c r="R42" s="574">
        <v>2686.2</v>
      </c>
      <c r="S42" s="45" t="s">
        <v>288</v>
      </c>
      <c r="T42" s="132" t="s">
        <v>413</v>
      </c>
      <c r="U42" s="45" t="s">
        <v>288</v>
      </c>
      <c r="V42" s="43" t="s">
        <v>394</v>
      </c>
      <c r="W42" s="43" t="s">
        <v>30</v>
      </c>
    </row>
    <row r="43" spans="1:23" ht="45" x14ac:dyDescent="0.25">
      <c r="A43" s="23" t="s">
        <v>495</v>
      </c>
      <c r="B43" s="8"/>
      <c r="C43" s="35"/>
      <c r="D43" s="53" t="s">
        <v>414</v>
      </c>
      <c r="E43" s="9" t="s">
        <v>400</v>
      </c>
      <c r="F43" s="49" t="s">
        <v>390</v>
      </c>
      <c r="G43" s="42" t="s">
        <v>391</v>
      </c>
      <c r="H43" s="133" t="s">
        <v>392</v>
      </c>
      <c r="I43" s="53">
        <v>3132</v>
      </c>
      <c r="J43" s="61" t="s">
        <v>393</v>
      </c>
      <c r="K43" s="61">
        <v>2</v>
      </c>
      <c r="L43" s="61">
        <v>1</v>
      </c>
      <c r="M43" s="61">
        <v>9</v>
      </c>
      <c r="N43" s="61">
        <v>91019</v>
      </c>
      <c r="O43" s="77" t="s">
        <v>427</v>
      </c>
      <c r="P43" s="38" t="s">
        <v>408</v>
      </c>
      <c r="Q43" s="53" t="s">
        <v>414</v>
      </c>
      <c r="R43" s="388">
        <v>2910.05</v>
      </c>
      <c r="S43" s="44" t="s">
        <v>288</v>
      </c>
      <c r="T43" s="131" t="s">
        <v>316</v>
      </c>
      <c r="U43" s="44" t="s">
        <v>288</v>
      </c>
      <c r="V43" s="76" t="s">
        <v>394</v>
      </c>
      <c r="W43" s="76" t="s">
        <v>30</v>
      </c>
    </row>
    <row r="44" spans="1:23" ht="45" x14ac:dyDescent="0.25">
      <c r="A44" s="177" t="s">
        <v>495</v>
      </c>
      <c r="B44" s="179"/>
      <c r="C44" s="291"/>
      <c r="D44" s="180" t="s">
        <v>415</v>
      </c>
      <c r="E44" s="180" t="s">
        <v>411</v>
      </c>
      <c r="F44" s="292" t="s">
        <v>390</v>
      </c>
      <c r="G44" s="293" t="s">
        <v>391</v>
      </c>
      <c r="H44" s="294" t="s">
        <v>392</v>
      </c>
      <c r="I44" s="180">
        <v>3132</v>
      </c>
      <c r="J44" s="190" t="s">
        <v>393</v>
      </c>
      <c r="K44" s="190">
        <v>2</v>
      </c>
      <c r="L44" s="190">
        <v>1</v>
      </c>
      <c r="M44" s="190">
        <v>9</v>
      </c>
      <c r="N44" s="190">
        <v>91019</v>
      </c>
      <c r="O44" s="295" t="s">
        <v>428</v>
      </c>
      <c r="P44" s="183" t="s">
        <v>408</v>
      </c>
      <c r="Q44" s="180" t="s">
        <v>415</v>
      </c>
      <c r="R44" s="575">
        <v>592.9</v>
      </c>
      <c r="S44" s="181" t="s">
        <v>288</v>
      </c>
      <c r="T44" s="296" t="s">
        <v>316</v>
      </c>
      <c r="U44" s="181" t="s">
        <v>288</v>
      </c>
      <c r="V44" s="297" t="s">
        <v>394</v>
      </c>
      <c r="W44" s="297" t="s">
        <v>30</v>
      </c>
    </row>
    <row r="45" spans="1:23" ht="45" x14ac:dyDescent="0.25">
      <c r="A45" s="353" t="s">
        <v>495</v>
      </c>
      <c r="B45" s="354"/>
      <c r="C45" s="355"/>
      <c r="D45" s="200" t="s">
        <v>493</v>
      </c>
      <c r="E45" s="200" t="s">
        <v>494</v>
      </c>
      <c r="F45" s="356" t="s">
        <v>390</v>
      </c>
      <c r="G45" s="302" t="s">
        <v>391</v>
      </c>
      <c r="H45" s="357" t="s">
        <v>392</v>
      </c>
      <c r="I45" s="200">
        <v>3132</v>
      </c>
      <c r="J45" s="358" t="s">
        <v>393</v>
      </c>
      <c r="K45" s="358">
        <v>2</v>
      </c>
      <c r="L45" s="358">
        <v>1</v>
      </c>
      <c r="M45" s="358">
        <v>9</v>
      </c>
      <c r="N45" s="358">
        <v>91019</v>
      </c>
      <c r="O45" s="359"/>
      <c r="P45" s="360"/>
      <c r="Q45" s="200" t="s">
        <v>493</v>
      </c>
      <c r="R45" s="576">
        <v>1197.9000000000001</v>
      </c>
      <c r="S45" s="362" t="s">
        <v>288</v>
      </c>
      <c r="T45" s="363" t="s">
        <v>316</v>
      </c>
      <c r="U45" s="362" t="s">
        <v>288</v>
      </c>
      <c r="V45" s="302" t="s">
        <v>394</v>
      </c>
      <c r="W45" s="302" t="s">
        <v>30</v>
      </c>
    </row>
    <row r="46" spans="1:23" ht="45" x14ac:dyDescent="0.25">
      <c r="A46" s="177" t="s">
        <v>495</v>
      </c>
      <c r="B46" s="179" t="s">
        <v>518</v>
      </c>
      <c r="C46" s="291"/>
      <c r="D46" s="180" t="s">
        <v>519</v>
      </c>
      <c r="E46" s="180" t="s">
        <v>520</v>
      </c>
      <c r="F46" s="182" t="s">
        <v>316</v>
      </c>
      <c r="G46" s="181" t="s">
        <v>521</v>
      </c>
      <c r="H46" s="180" t="s">
        <v>522</v>
      </c>
      <c r="I46" s="182">
        <v>3132</v>
      </c>
      <c r="J46" s="182">
        <v>2</v>
      </c>
      <c r="K46" s="182">
        <v>22</v>
      </c>
      <c r="L46" s="182">
        <v>221</v>
      </c>
      <c r="M46" s="182">
        <v>6</v>
      </c>
      <c r="N46" s="182">
        <v>91019</v>
      </c>
      <c r="O46" s="295"/>
      <c r="P46" s="183"/>
      <c r="Q46" s="180" t="s">
        <v>519</v>
      </c>
      <c r="R46" s="577">
        <v>61115.73</v>
      </c>
      <c r="S46" s="293" t="s">
        <v>30</v>
      </c>
      <c r="T46" s="382" t="s">
        <v>316</v>
      </c>
      <c r="U46" s="181" t="s">
        <v>30</v>
      </c>
      <c r="V46" s="182"/>
      <c r="W46" s="383">
        <v>43971</v>
      </c>
    </row>
    <row r="47" spans="1:23" ht="45" x14ac:dyDescent="0.25">
      <c r="A47" s="353" t="s">
        <v>495</v>
      </c>
      <c r="B47" s="354"/>
      <c r="C47" s="355"/>
      <c r="D47" s="200" t="s">
        <v>410</v>
      </c>
      <c r="E47" s="200" t="s">
        <v>411</v>
      </c>
      <c r="F47" s="213" t="s">
        <v>412</v>
      </c>
      <c r="G47" s="362" t="s">
        <v>391</v>
      </c>
      <c r="H47" s="200" t="s">
        <v>392</v>
      </c>
      <c r="I47" s="213">
        <v>3132</v>
      </c>
      <c r="J47" s="389" t="s">
        <v>393</v>
      </c>
      <c r="K47" s="389">
        <v>2</v>
      </c>
      <c r="L47" s="389">
        <v>1</v>
      </c>
      <c r="M47" s="389">
        <v>9</v>
      </c>
      <c r="N47" s="213">
        <v>91019</v>
      </c>
      <c r="O47" s="359"/>
      <c r="P47" s="360"/>
      <c r="Q47" s="200" t="s">
        <v>410</v>
      </c>
      <c r="R47" s="578">
        <v>1480</v>
      </c>
      <c r="S47" s="302" t="s">
        <v>30</v>
      </c>
      <c r="T47" s="389" t="s">
        <v>413</v>
      </c>
      <c r="U47" s="362" t="s">
        <v>30</v>
      </c>
      <c r="V47" s="302" t="s">
        <v>394</v>
      </c>
      <c r="W47" s="390" t="s">
        <v>30</v>
      </c>
    </row>
    <row r="48" spans="1:23" ht="60" x14ac:dyDescent="0.25">
      <c r="A48" s="562" t="s">
        <v>495</v>
      </c>
      <c r="B48" s="563"/>
      <c r="C48" s="564"/>
      <c r="D48" s="561" t="s">
        <v>554</v>
      </c>
      <c r="E48" s="561" t="s">
        <v>553</v>
      </c>
      <c r="F48" s="394"/>
      <c r="G48" s="391"/>
      <c r="H48" s="393"/>
      <c r="I48" s="394"/>
      <c r="J48" s="395"/>
      <c r="K48" s="395"/>
      <c r="L48" s="395"/>
      <c r="M48" s="395"/>
      <c r="N48" s="394"/>
      <c r="O48" s="396"/>
      <c r="P48" s="397"/>
      <c r="Q48" s="393"/>
      <c r="R48" s="579">
        <v>11664.91</v>
      </c>
      <c r="S48" s="392"/>
      <c r="T48" s="395"/>
      <c r="U48" s="391"/>
      <c r="V48" s="392"/>
      <c r="W48" s="398"/>
    </row>
    <row r="49" spans="1:23" ht="78.75" x14ac:dyDescent="0.25">
      <c r="A49" s="565" t="s">
        <v>495</v>
      </c>
      <c r="B49" s="566"/>
      <c r="C49" s="567"/>
      <c r="D49" s="568" t="s">
        <v>1102</v>
      </c>
      <c r="E49" s="568" t="s">
        <v>553</v>
      </c>
      <c r="F49" s="401"/>
      <c r="G49" s="402"/>
      <c r="H49" s="400"/>
      <c r="I49" s="401"/>
      <c r="J49" s="403"/>
      <c r="K49" s="403"/>
      <c r="L49" s="403"/>
      <c r="M49" s="403"/>
      <c r="N49" s="401"/>
      <c r="O49" s="404"/>
      <c r="P49" s="405"/>
      <c r="Q49" s="400"/>
      <c r="R49" s="578">
        <v>3568.04</v>
      </c>
      <c r="S49" s="399"/>
      <c r="T49" s="403"/>
      <c r="U49" s="402"/>
      <c r="V49" s="399"/>
      <c r="W49" s="406"/>
    </row>
    <row r="50" spans="1:23" ht="45" x14ac:dyDescent="0.25">
      <c r="A50" s="562" t="s">
        <v>495</v>
      </c>
      <c r="B50" s="563"/>
      <c r="C50" s="564"/>
      <c r="D50" s="561" t="s">
        <v>560</v>
      </c>
      <c r="E50" s="561" t="s">
        <v>559</v>
      </c>
      <c r="F50" s="394"/>
      <c r="G50" s="391"/>
      <c r="H50" s="393"/>
      <c r="I50" s="394"/>
      <c r="J50" s="395"/>
      <c r="K50" s="395"/>
      <c r="L50" s="395"/>
      <c r="M50" s="395"/>
      <c r="N50" s="394"/>
      <c r="O50" s="396"/>
      <c r="P50" s="397"/>
      <c r="Q50" s="393"/>
      <c r="R50" s="579">
        <v>606332.16000000003</v>
      </c>
      <c r="S50" s="392"/>
      <c r="T50" s="395"/>
      <c r="U50" s="391"/>
      <c r="V50" s="392"/>
      <c r="W50" s="398"/>
    </row>
    <row r="51" spans="1:23" ht="45" x14ac:dyDescent="0.25">
      <c r="A51" s="569" t="s">
        <v>495</v>
      </c>
      <c r="B51" s="110"/>
      <c r="C51" s="570"/>
      <c r="D51" s="108" t="s">
        <v>562</v>
      </c>
      <c r="E51" s="108" t="s">
        <v>561</v>
      </c>
      <c r="F51" s="410"/>
      <c r="G51" s="411"/>
      <c r="H51" s="409"/>
      <c r="I51" s="410"/>
      <c r="J51" s="412"/>
      <c r="K51" s="412"/>
      <c r="L51" s="412"/>
      <c r="M51" s="412"/>
      <c r="N51" s="410"/>
      <c r="O51" s="413"/>
      <c r="P51" s="414"/>
      <c r="Q51" s="409"/>
      <c r="R51" s="109">
        <v>383473</v>
      </c>
      <c r="S51" s="408"/>
      <c r="T51" s="412"/>
      <c r="U51" s="411"/>
      <c r="V51" s="408"/>
      <c r="W51" s="415"/>
    </row>
    <row r="52" spans="1:23" ht="45" x14ac:dyDescent="0.25">
      <c r="A52" s="562" t="s">
        <v>495</v>
      </c>
      <c r="B52" s="563"/>
      <c r="C52" s="564"/>
      <c r="D52" s="561" t="s">
        <v>563</v>
      </c>
      <c r="E52" s="561" t="s">
        <v>564</v>
      </c>
      <c r="F52" s="394"/>
      <c r="G52" s="391"/>
      <c r="H52" s="393"/>
      <c r="I52" s="394"/>
      <c r="J52" s="395"/>
      <c r="K52" s="395"/>
      <c r="L52" s="395"/>
      <c r="M52" s="395"/>
      <c r="N52" s="394"/>
      <c r="O52" s="396"/>
      <c r="P52" s="397"/>
      <c r="Q52" s="393"/>
      <c r="R52" s="579">
        <v>392229</v>
      </c>
      <c r="S52" s="392"/>
      <c r="T52" s="395"/>
      <c r="U52" s="391"/>
      <c r="V52" s="392"/>
      <c r="W52" s="398"/>
    </row>
    <row r="53" spans="1:23" ht="75" x14ac:dyDescent="0.25">
      <c r="A53" s="569" t="s">
        <v>495</v>
      </c>
      <c r="B53" s="110"/>
      <c r="C53" s="570"/>
      <c r="D53" s="108" t="s">
        <v>565</v>
      </c>
      <c r="E53" s="108" t="s">
        <v>566</v>
      </c>
      <c r="F53" s="410"/>
      <c r="G53" s="411"/>
      <c r="H53" s="409"/>
      <c r="I53" s="410"/>
      <c r="J53" s="412"/>
      <c r="K53" s="412"/>
      <c r="L53" s="412"/>
      <c r="M53" s="412"/>
      <c r="N53" s="410"/>
      <c r="O53" s="413"/>
      <c r="P53" s="414"/>
      <c r="Q53" s="409"/>
      <c r="R53" s="109">
        <v>151000</v>
      </c>
      <c r="S53" s="408"/>
      <c r="T53" s="412"/>
      <c r="U53" s="411"/>
      <c r="V53" s="408"/>
      <c r="W53" s="415"/>
    </row>
    <row r="54" spans="1:23" ht="75.75" thickBot="1" x14ac:dyDescent="0.3">
      <c r="A54" s="429" t="s">
        <v>495</v>
      </c>
      <c r="B54" s="571"/>
      <c r="C54" s="572"/>
      <c r="D54" s="573" t="s">
        <v>567</v>
      </c>
      <c r="E54" s="573" t="s">
        <v>568</v>
      </c>
      <c r="F54" s="419"/>
      <c r="G54" s="416"/>
      <c r="H54" s="418"/>
      <c r="I54" s="419"/>
      <c r="J54" s="420"/>
      <c r="K54" s="420"/>
      <c r="L54" s="420"/>
      <c r="M54" s="420"/>
      <c r="N54" s="419"/>
      <c r="O54" s="421"/>
      <c r="P54" s="422"/>
      <c r="Q54" s="418"/>
      <c r="R54" s="580">
        <v>65625</v>
      </c>
      <c r="S54" s="417"/>
      <c r="T54" s="420"/>
      <c r="U54" s="416"/>
      <c r="V54" s="417"/>
      <c r="W54" s="423"/>
    </row>
    <row r="55" spans="1:23" ht="15.75" thickTop="1" x14ac:dyDescent="0.25">
      <c r="A55" s="209">
        <f>COUNTA(A5:A54)</f>
        <v>50</v>
      </c>
      <c r="B55" s="175" t="s">
        <v>441</v>
      </c>
      <c r="Q55" s="162" t="s">
        <v>442</v>
      </c>
      <c r="R55" s="140">
        <f>SUM(R5:R54)</f>
        <v>3573359.17</v>
      </c>
    </row>
  </sheetData>
  <mergeCells count="2">
    <mergeCell ref="I3:L3"/>
    <mergeCell ref="A1:C1"/>
  </mergeCells>
  <conditionalFormatting sqref="L7:O8 L5:Q6 S5:S6 I9:O30 R9:R30 U5:V6">
    <cfRule type="expression" dxfId="851" priority="107">
      <formula>$H5="completar"</formula>
    </cfRule>
    <cfRule type="expression" dxfId="850" priority="108">
      <formula>$H5="sin iniciar"</formula>
    </cfRule>
  </conditionalFormatting>
  <conditionalFormatting sqref="F5:G30">
    <cfRule type="expression" dxfId="849" priority="113">
      <formula>$F5="completar"</formula>
    </cfRule>
    <cfRule type="expression" dxfId="848" priority="114">
      <formula>$F5="sin iniciar"</formula>
    </cfRule>
  </conditionalFormatting>
  <conditionalFormatting sqref="H5:K7 I8:K8">
    <cfRule type="expression" dxfId="847" priority="111">
      <formula>$H5="completar"</formula>
    </cfRule>
    <cfRule type="expression" dxfId="846" priority="112">
      <formula>$H5="sin iniciar"</formula>
    </cfRule>
  </conditionalFormatting>
  <conditionalFormatting sqref="F5:G30">
    <cfRule type="expression" dxfId="845" priority="109">
      <formula>$F5="completar"</formula>
    </cfRule>
    <cfRule type="expression" dxfId="844" priority="110">
      <formula>$F5="sin iniciar"</formula>
    </cfRule>
  </conditionalFormatting>
  <conditionalFormatting sqref="H8:H30">
    <cfRule type="expression" dxfId="843" priority="93">
      <formula>$G8="completar"</formula>
    </cfRule>
    <cfRule type="expression" dxfId="842" priority="94">
      <formula>$G8="sin iniciar"</formula>
    </cfRule>
  </conditionalFormatting>
  <conditionalFormatting sqref="R8">
    <cfRule type="expression" dxfId="841" priority="87">
      <formula>$H8="completar"</formula>
    </cfRule>
    <cfRule type="expression" dxfId="840" priority="88">
      <formula>$H8="sin iniciar"</formula>
    </cfRule>
  </conditionalFormatting>
  <conditionalFormatting sqref="R5">
    <cfRule type="expression" dxfId="839" priority="81">
      <formula>$H5="completar"</formula>
    </cfRule>
    <cfRule type="expression" dxfId="838" priority="82">
      <formula>$H5="sin iniciar"</formula>
    </cfRule>
  </conditionalFormatting>
  <conditionalFormatting sqref="R6">
    <cfRule type="expression" dxfId="837" priority="79">
      <formula>$H6="completar"</formula>
    </cfRule>
    <cfRule type="expression" dxfId="836" priority="80">
      <formula>$H6="sin iniciar"</formula>
    </cfRule>
  </conditionalFormatting>
  <conditionalFormatting sqref="T8 T10 T12 T14 T16 T18 T20 T22 T24 T26 T28 T30">
    <cfRule type="expression" dxfId="835" priority="61">
      <formula>$G8="completar"</formula>
    </cfRule>
    <cfRule type="expression" dxfId="834" priority="62">
      <formula>$G8="sin iniciar"</formula>
    </cfRule>
  </conditionalFormatting>
  <conditionalFormatting sqref="T5">
    <cfRule type="expression" dxfId="833" priority="77">
      <formula>$G5="completar"</formula>
    </cfRule>
    <cfRule type="expression" dxfId="832" priority="78">
      <formula>$G5="sin iniciar"</formula>
    </cfRule>
  </conditionalFormatting>
  <conditionalFormatting sqref="T6">
    <cfRule type="expression" dxfId="831" priority="75">
      <formula>$G6="completar"</formula>
    </cfRule>
    <cfRule type="expression" dxfId="830" priority="76">
      <formula>$G6="sin iniciar"</formula>
    </cfRule>
  </conditionalFormatting>
  <conditionalFormatting sqref="T7 T9 T11 T13 T15 T17 T19 T21 T23 T25 T27 T29">
    <cfRule type="expression" dxfId="829" priority="63">
      <formula>$G7="completar"</formula>
    </cfRule>
    <cfRule type="expression" dxfId="828" priority="64">
      <formula>$G7="sin iniciar"</formula>
    </cfRule>
  </conditionalFormatting>
  <conditionalFormatting sqref="R31:R45">
    <cfRule type="expression" dxfId="827" priority="59">
      <formula>$H31="completar"</formula>
    </cfRule>
    <cfRule type="expression" dxfId="826" priority="60">
      <formula>$H31="sin iniciar"</formula>
    </cfRule>
  </conditionalFormatting>
  <conditionalFormatting sqref="T32 T34 T36 T38 T40">
    <cfRule type="expression" dxfId="825" priority="55">
      <formula>$G32="completar"</formula>
    </cfRule>
    <cfRule type="expression" dxfId="824" priority="56">
      <formula>$G32="sin iniciar"</formula>
    </cfRule>
  </conditionalFormatting>
  <conditionalFormatting sqref="T31 T33 T35 T37 T39 T41">
    <cfRule type="expression" dxfId="823" priority="57">
      <formula>$G31="completar"</formula>
    </cfRule>
    <cfRule type="expression" dxfId="822" priority="58">
      <formula>$G31="sin iniciar"</formula>
    </cfRule>
  </conditionalFormatting>
  <conditionalFormatting sqref="T42 T44:T45">
    <cfRule type="expression" dxfId="821" priority="51">
      <formula>$G42="completar"</formula>
    </cfRule>
    <cfRule type="expression" dxfId="820" priority="52">
      <formula>$G42="sin iniciar"</formula>
    </cfRule>
  </conditionalFormatting>
  <conditionalFormatting sqref="T43">
    <cfRule type="expression" dxfId="819" priority="53">
      <formula>$G43="completar"</formula>
    </cfRule>
    <cfRule type="expression" dxfId="818" priority="54">
      <formula>$G43="sin iniciar"</formula>
    </cfRule>
  </conditionalFormatting>
  <conditionalFormatting sqref="W5:W6">
    <cfRule type="expression" dxfId="817" priority="49">
      <formula>$H5="completar"</formula>
    </cfRule>
    <cfRule type="expression" dxfId="816" priority="50">
      <formula>$H5="sin iniciar"</formula>
    </cfRule>
  </conditionalFormatting>
  <conditionalFormatting sqref="I31:N39">
    <cfRule type="expression" dxfId="815" priority="47">
      <formula>$H31="completar"</formula>
    </cfRule>
    <cfRule type="expression" dxfId="814" priority="48">
      <formula>$H31="sin iniciar"</formula>
    </cfRule>
  </conditionalFormatting>
  <conditionalFormatting sqref="I40:N45">
    <cfRule type="expression" dxfId="813" priority="45">
      <formula>$H40="completar"</formula>
    </cfRule>
    <cfRule type="expression" dxfId="812" priority="46">
      <formula>$H40="sin iniciar"</formula>
    </cfRule>
  </conditionalFormatting>
  <conditionalFormatting sqref="O31:O41">
    <cfRule type="expression" dxfId="811" priority="39">
      <formula>$H31="completar"</formula>
    </cfRule>
    <cfRule type="expression" dxfId="810" priority="40">
      <formula>$H31="sin iniciar"</formula>
    </cfRule>
  </conditionalFormatting>
  <conditionalFormatting sqref="O42:O54">
    <cfRule type="expression" dxfId="809" priority="37">
      <formula>$H42="completar"</formula>
    </cfRule>
    <cfRule type="expression" dxfId="808" priority="38">
      <formula>$H42="sin iniciar"</formula>
    </cfRule>
  </conditionalFormatting>
  <conditionalFormatting sqref="F31:F36">
    <cfRule type="expression" dxfId="807" priority="35">
      <formula>$F31="completar"</formula>
    </cfRule>
    <cfRule type="expression" dxfId="806" priority="36">
      <formula>$F31="sin iniciar"</formula>
    </cfRule>
  </conditionalFormatting>
  <conditionalFormatting sqref="F31:F36">
    <cfRule type="expression" dxfId="805" priority="33">
      <formula>$F31="completar"</formula>
    </cfRule>
    <cfRule type="expression" dxfId="804" priority="34">
      <formula>$F31="sin iniciar"</formula>
    </cfRule>
  </conditionalFormatting>
  <conditionalFormatting sqref="F37:F45">
    <cfRule type="expression" dxfId="803" priority="31">
      <formula>$F37="completar"</formula>
    </cfRule>
    <cfRule type="expression" dxfId="802" priority="32">
      <formula>$F37="sin iniciar"</formula>
    </cfRule>
  </conditionalFormatting>
  <conditionalFormatting sqref="F37:F45">
    <cfRule type="expression" dxfId="801" priority="29">
      <formula>$F37="completar"</formula>
    </cfRule>
    <cfRule type="expression" dxfId="800" priority="30">
      <formula>$F37="sin iniciar"</formula>
    </cfRule>
  </conditionalFormatting>
  <conditionalFormatting sqref="G31:G45">
    <cfRule type="expression" dxfId="799" priority="27">
      <formula>$F31="completar"</formula>
    </cfRule>
    <cfRule type="expression" dxfId="798" priority="28">
      <formula>$F31="sin iniciar"</formula>
    </cfRule>
  </conditionalFormatting>
  <conditionalFormatting sqref="G31:G45">
    <cfRule type="expression" dxfId="797" priority="25">
      <formula>$F31="completar"</formula>
    </cfRule>
    <cfRule type="expression" dxfId="796" priority="26">
      <formula>$F31="sin iniciar"</formula>
    </cfRule>
  </conditionalFormatting>
  <conditionalFormatting sqref="H31:H33">
    <cfRule type="expression" dxfId="795" priority="23">
      <formula>$H31="completar"</formula>
    </cfRule>
    <cfRule type="expression" dxfId="794" priority="24">
      <formula>$H31="sin iniciar"</formula>
    </cfRule>
  </conditionalFormatting>
  <conditionalFormatting sqref="H34:H45">
    <cfRule type="expression" dxfId="793" priority="21">
      <formula>$G34="completar"</formula>
    </cfRule>
    <cfRule type="expression" dxfId="792" priority="22">
      <formula>$G34="sin iniciar"</formula>
    </cfRule>
  </conditionalFormatting>
  <conditionalFormatting sqref="F46:F54">
    <cfRule type="expression" dxfId="791" priority="19">
      <formula>$E46="completar"</formula>
    </cfRule>
    <cfRule type="expression" dxfId="790" priority="20">
      <formula>$E46="sin iniciar"</formula>
    </cfRule>
  </conditionalFormatting>
  <conditionalFormatting sqref="F46:F54">
    <cfRule type="expression" dxfId="789" priority="17">
      <formula>$E46="completar"</formula>
    </cfRule>
    <cfRule type="expression" dxfId="788" priority="18">
      <formula>$E46="sin iniciar"</formula>
    </cfRule>
  </conditionalFormatting>
  <conditionalFormatting sqref="G46:G54">
    <cfRule type="expression" dxfId="787" priority="15">
      <formula>$E46="completar"</formula>
    </cfRule>
    <cfRule type="expression" dxfId="786" priority="16">
      <formula>$E46="sin iniciar"</formula>
    </cfRule>
  </conditionalFormatting>
  <conditionalFormatting sqref="I46:I54">
    <cfRule type="expression" dxfId="785" priority="13">
      <formula>$G46="completar"</formula>
    </cfRule>
    <cfRule type="expression" dxfId="784" priority="14">
      <formula>$G46="sin iniciar"</formula>
    </cfRule>
  </conditionalFormatting>
  <conditionalFormatting sqref="G46:G54">
    <cfRule type="expression" dxfId="783" priority="11">
      <formula>$E46="completar"</formula>
    </cfRule>
    <cfRule type="expression" dxfId="782" priority="12">
      <formula>$E46="sin iniciar"</formula>
    </cfRule>
  </conditionalFormatting>
  <conditionalFormatting sqref="H46:H54">
    <cfRule type="expression" dxfId="781" priority="9">
      <formula>$G46="completar"</formula>
    </cfRule>
    <cfRule type="expression" dxfId="780" priority="10">
      <formula>$G46="sin iniciar"</formula>
    </cfRule>
  </conditionalFormatting>
  <conditionalFormatting sqref="L46:N54">
    <cfRule type="expression" dxfId="779" priority="5">
      <formula>$G46="completar"</formula>
    </cfRule>
    <cfRule type="expression" dxfId="778" priority="6">
      <formula>$G46="sin iniciar"</formula>
    </cfRule>
  </conditionalFormatting>
  <conditionalFormatting sqref="J46:K54">
    <cfRule type="expression" dxfId="777" priority="7">
      <formula>$G46="completar"</formula>
    </cfRule>
    <cfRule type="expression" dxfId="776" priority="8">
      <formula>$G46="sin iniciar"</formula>
    </cfRule>
  </conditionalFormatting>
  <conditionalFormatting sqref="R46:R54">
    <cfRule type="expression" dxfId="775" priority="3">
      <formula>$H46="completar"</formula>
    </cfRule>
    <cfRule type="expression" dxfId="774" priority="4">
      <formula>$H46="sin iniciar"</formula>
    </cfRule>
  </conditionalFormatting>
  <conditionalFormatting sqref="S46:W54">
    <cfRule type="expression" dxfId="773" priority="1">
      <formula>$G46="completar"</formula>
    </cfRule>
    <cfRule type="expression" dxfId="772" priority="2">
      <formula>$G46="sin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G10" zoomScale="91" zoomScaleNormal="91" workbookViewId="0">
      <selection activeCell="B9" sqref="B9"/>
    </sheetView>
  </sheetViews>
  <sheetFormatPr baseColWidth="10" defaultColWidth="9.140625" defaultRowHeight="15" x14ac:dyDescent="0.25"/>
  <cols>
    <col min="1" max="1" width="31" customWidth="1"/>
    <col min="2" max="2" width="20.85546875" style="2" customWidth="1"/>
    <col min="3" max="3" width="35.28515625" style="5" customWidth="1"/>
    <col min="4" max="4" width="30.7109375" style="7" customWidth="1"/>
    <col min="5" max="5" width="30.7109375" style="5" customWidth="1"/>
    <col min="6" max="6" width="24.140625" bestFit="1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2.140625" customWidth="1"/>
    <col min="17" max="17" width="28.14062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6.140625" customWidth="1"/>
    <col min="23" max="23" width="19.85546875" customWidth="1"/>
  </cols>
  <sheetData>
    <row r="1" spans="1:24" ht="16.5" customHeight="1" x14ac:dyDescent="0.25">
      <c r="A1" s="689" t="s">
        <v>45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</row>
    <row r="2" spans="1:24" ht="23.25" customHeight="1" x14ac:dyDescent="0.25">
      <c r="A2" s="71" t="s">
        <v>296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67"/>
      <c r="W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239" t="s">
        <v>387</v>
      </c>
    </row>
    <row r="5" spans="1:24" s="261" customFormat="1" ht="129.75" customHeight="1" x14ac:dyDescent="0.25">
      <c r="A5" s="23" t="s">
        <v>470</v>
      </c>
      <c r="B5" s="8" t="s">
        <v>297</v>
      </c>
      <c r="C5" s="8" t="s">
        <v>298</v>
      </c>
      <c r="D5" s="255" t="s">
        <v>466</v>
      </c>
      <c r="E5" s="255" t="s">
        <v>467</v>
      </c>
      <c r="F5" s="256" t="s">
        <v>299</v>
      </c>
      <c r="G5" s="23">
        <v>54010</v>
      </c>
      <c r="H5" s="255" t="s">
        <v>468</v>
      </c>
      <c r="I5" s="256">
        <v>3232</v>
      </c>
      <c r="J5" s="256">
        <v>2</v>
      </c>
      <c r="K5" s="256">
        <v>22</v>
      </c>
      <c r="L5" s="256">
        <v>227</v>
      </c>
      <c r="M5" s="256">
        <v>227006</v>
      </c>
      <c r="N5" s="256">
        <v>39092</v>
      </c>
      <c r="O5" s="256" t="s">
        <v>302</v>
      </c>
      <c r="P5" s="257" t="s">
        <v>303</v>
      </c>
      <c r="Q5" s="257" t="s">
        <v>469</v>
      </c>
      <c r="R5" s="258">
        <v>109983</v>
      </c>
      <c r="S5" s="256" t="s">
        <v>30</v>
      </c>
      <c r="T5" s="259">
        <v>43918</v>
      </c>
      <c r="U5" s="257" t="s">
        <v>30</v>
      </c>
      <c r="V5" s="256"/>
      <c r="W5" s="260">
        <v>43957</v>
      </c>
    </row>
    <row r="6" spans="1:24" s="261" customFormat="1" ht="81" customHeight="1" x14ac:dyDescent="0.25">
      <c r="A6" s="160" t="s">
        <v>470</v>
      </c>
      <c r="B6" s="262" t="s">
        <v>300</v>
      </c>
      <c r="C6" s="8"/>
      <c r="D6" s="255" t="s">
        <v>471</v>
      </c>
      <c r="E6" s="255" t="s">
        <v>472</v>
      </c>
      <c r="F6" s="256" t="s">
        <v>301</v>
      </c>
      <c r="G6" s="23">
        <v>54010</v>
      </c>
      <c r="H6" s="255" t="s">
        <v>468</v>
      </c>
      <c r="I6" s="256">
        <v>3232</v>
      </c>
      <c r="J6" s="256">
        <v>2</v>
      </c>
      <c r="K6" s="256">
        <v>22</v>
      </c>
      <c r="L6" s="256">
        <v>227</v>
      </c>
      <c r="M6" s="256">
        <v>227009</v>
      </c>
      <c r="N6" s="256">
        <v>91019</v>
      </c>
      <c r="O6" s="256"/>
      <c r="P6" s="257"/>
      <c r="Q6" s="257" t="s">
        <v>473</v>
      </c>
      <c r="R6" s="258">
        <v>27847</v>
      </c>
      <c r="S6" s="256" t="s">
        <v>30</v>
      </c>
      <c r="T6" s="259">
        <v>43916</v>
      </c>
      <c r="U6" s="257" t="s">
        <v>30</v>
      </c>
      <c r="V6" s="256"/>
      <c r="W6" s="265">
        <v>43957</v>
      </c>
    </row>
    <row r="7" spans="1:24" s="261" customFormat="1" ht="126.75" customHeight="1" x14ac:dyDescent="0.25">
      <c r="A7" s="74" t="s">
        <v>470</v>
      </c>
      <c r="B7" s="8" t="s">
        <v>474</v>
      </c>
      <c r="C7" s="8"/>
      <c r="D7" s="255" t="s">
        <v>475</v>
      </c>
      <c r="E7" s="255" t="s">
        <v>476</v>
      </c>
      <c r="F7" s="256" t="s">
        <v>729</v>
      </c>
      <c r="G7" s="23">
        <v>54010</v>
      </c>
      <c r="H7" s="255" t="s">
        <v>468</v>
      </c>
      <c r="I7" s="256">
        <v>3232</v>
      </c>
      <c r="J7" s="256">
        <v>2</v>
      </c>
      <c r="K7" s="256">
        <v>22</v>
      </c>
      <c r="L7" s="256">
        <v>227</v>
      </c>
      <c r="M7" s="256">
        <v>227009</v>
      </c>
      <c r="N7" s="256">
        <v>91019</v>
      </c>
      <c r="O7" s="256"/>
      <c r="P7" s="257"/>
      <c r="Q7" s="257" t="s">
        <v>477</v>
      </c>
      <c r="R7" s="258">
        <v>16716</v>
      </c>
      <c r="S7" s="256" t="s">
        <v>40</v>
      </c>
      <c r="T7" s="259">
        <v>43922</v>
      </c>
      <c r="U7" s="257" t="s">
        <v>30</v>
      </c>
      <c r="V7" s="256"/>
      <c r="W7" s="260" t="s">
        <v>727</v>
      </c>
      <c r="X7" s="264"/>
    </row>
    <row r="8" spans="1:24" s="267" customFormat="1" ht="105" x14ac:dyDescent="0.25">
      <c r="A8" s="160" t="s">
        <v>470</v>
      </c>
      <c r="B8" s="8" t="s">
        <v>478</v>
      </c>
      <c r="C8" s="8"/>
      <c r="D8" s="255" t="s">
        <v>479</v>
      </c>
      <c r="E8" s="255" t="s">
        <v>480</v>
      </c>
      <c r="F8" s="256" t="s">
        <v>481</v>
      </c>
      <c r="G8" s="23">
        <v>54010</v>
      </c>
      <c r="H8" s="255" t="s">
        <v>468</v>
      </c>
      <c r="I8" s="256">
        <v>3232</v>
      </c>
      <c r="J8" s="256">
        <v>2</v>
      </c>
      <c r="K8" s="256">
        <v>22</v>
      </c>
      <c r="L8" s="256">
        <v>226</v>
      </c>
      <c r="M8" s="256">
        <v>226009</v>
      </c>
      <c r="N8" s="256">
        <v>91019</v>
      </c>
      <c r="O8" s="256"/>
      <c r="P8" s="257"/>
      <c r="Q8" s="257" t="s">
        <v>482</v>
      </c>
      <c r="R8" s="258">
        <v>18500</v>
      </c>
      <c r="S8" s="256" t="s">
        <v>30</v>
      </c>
      <c r="T8" s="259"/>
      <c r="U8" s="257" t="s">
        <v>30</v>
      </c>
      <c r="V8" s="263"/>
      <c r="W8" s="265">
        <v>43985</v>
      </c>
      <c r="X8" s="266"/>
    </row>
    <row r="9" spans="1:24" s="270" customFormat="1" ht="105" x14ac:dyDescent="0.25">
      <c r="A9" s="23" t="s">
        <v>470</v>
      </c>
      <c r="B9" s="8" t="s">
        <v>483</v>
      </c>
      <c r="C9" s="8"/>
      <c r="D9" s="255" t="s">
        <v>479</v>
      </c>
      <c r="E9" s="255" t="s">
        <v>484</v>
      </c>
      <c r="F9" s="256" t="s">
        <v>485</v>
      </c>
      <c r="G9" s="23">
        <v>54010</v>
      </c>
      <c r="H9" s="255" t="s">
        <v>468</v>
      </c>
      <c r="I9" s="256">
        <v>3232</v>
      </c>
      <c r="J9" s="256">
        <v>2</v>
      </c>
      <c r="K9" s="256">
        <v>22</v>
      </c>
      <c r="L9" s="256">
        <v>227</v>
      </c>
      <c r="M9" s="256">
        <v>226009</v>
      </c>
      <c r="N9" s="256">
        <v>91019</v>
      </c>
      <c r="O9" s="256"/>
      <c r="P9" s="257"/>
      <c r="Q9" s="257" t="s">
        <v>482</v>
      </c>
      <c r="R9" s="258">
        <v>1500</v>
      </c>
      <c r="S9" s="256" t="s">
        <v>30</v>
      </c>
      <c r="T9" s="259"/>
      <c r="U9" s="257" t="s">
        <v>30</v>
      </c>
      <c r="V9" s="268"/>
      <c r="W9" s="499">
        <v>43985</v>
      </c>
      <c r="X9" s="269"/>
    </row>
    <row r="10" spans="1:24" ht="75" x14ac:dyDescent="0.25">
      <c r="A10" s="160" t="s">
        <v>470</v>
      </c>
      <c r="B10" s="262" t="s">
        <v>486</v>
      </c>
      <c r="C10" s="262"/>
      <c r="D10" s="271" t="s">
        <v>487</v>
      </c>
      <c r="E10" s="271" t="s">
        <v>728</v>
      </c>
      <c r="F10" s="272" t="s">
        <v>488</v>
      </c>
      <c r="G10" s="160">
        <v>54010</v>
      </c>
      <c r="H10" s="271" t="s">
        <v>468</v>
      </c>
      <c r="I10" s="272">
        <v>3232</v>
      </c>
      <c r="J10" s="272">
        <v>2</v>
      </c>
      <c r="K10" s="272">
        <v>22</v>
      </c>
      <c r="L10" s="272">
        <v>227</v>
      </c>
      <c r="M10" s="272">
        <v>227009</v>
      </c>
      <c r="N10" s="272">
        <v>91019</v>
      </c>
      <c r="O10" s="272"/>
      <c r="P10" s="273"/>
      <c r="Q10" s="273" t="s">
        <v>473</v>
      </c>
      <c r="R10" s="274">
        <v>23636.78</v>
      </c>
      <c r="S10" s="272" t="s">
        <v>30</v>
      </c>
      <c r="T10" s="275">
        <v>43983</v>
      </c>
      <c r="U10" s="273" t="s">
        <v>30</v>
      </c>
      <c r="V10" s="263"/>
      <c r="W10" s="265">
        <v>43985</v>
      </c>
      <c r="X10" s="16"/>
    </row>
    <row r="11" spans="1:24" ht="75" x14ac:dyDescent="0.25">
      <c r="A11" s="23" t="s">
        <v>470</v>
      </c>
      <c r="B11" s="8" t="s">
        <v>489</v>
      </c>
      <c r="C11" s="8"/>
      <c r="D11" s="255" t="s">
        <v>490</v>
      </c>
      <c r="E11" s="255" t="s">
        <v>491</v>
      </c>
      <c r="F11" s="256" t="s">
        <v>492</v>
      </c>
      <c r="G11" s="23">
        <v>54010</v>
      </c>
      <c r="H11" s="255" t="s">
        <v>468</v>
      </c>
      <c r="I11" s="256">
        <v>3232</v>
      </c>
      <c r="J11" s="256">
        <v>2</v>
      </c>
      <c r="K11" s="256">
        <v>22</v>
      </c>
      <c r="L11" s="256">
        <v>227</v>
      </c>
      <c r="M11" s="256">
        <v>227009</v>
      </c>
      <c r="N11" s="256">
        <v>91019</v>
      </c>
      <c r="O11" s="256"/>
      <c r="P11" s="257"/>
      <c r="Q11" s="257" t="s">
        <v>473</v>
      </c>
      <c r="R11" s="258">
        <v>21468.959999999999</v>
      </c>
      <c r="S11" s="256" t="s">
        <v>30</v>
      </c>
      <c r="T11" s="259">
        <v>43983</v>
      </c>
      <c r="U11" s="257" t="s">
        <v>30</v>
      </c>
      <c r="V11" s="256"/>
      <c r="W11" s="260">
        <v>43985</v>
      </c>
      <c r="X11" s="16"/>
    </row>
    <row r="12" spans="1:24" ht="105.75" thickBot="1" x14ac:dyDescent="0.3">
      <c r="A12" s="208" t="s">
        <v>470</v>
      </c>
      <c r="B12" s="284" t="s">
        <v>730</v>
      </c>
      <c r="C12" s="284"/>
      <c r="D12" s="285" t="s">
        <v>731</v>
      </c>
      <c r="E12" s="285" t="s">
        <v>728</v>
      </c>
      <c r="F12" s="500" t="s">
        <v>732</v>
      </c>
      <c r="G12" s="208">
        <v>54010</v>
      </c>
      <c r="H12" s="285" t="s">
        <v>468</v>
      </c>
      <c r="I12" s="286">
        <v>3232</v>
      </c>
      <c r="J12" s="286">
        <v>2</v>
      </c>
      <c r="K12" s="286">
        <v>22</v>
      </c>
      <c r="L12" s="286">
        <v>227</v>
      </c>
      <c r="M12" s="286">
        <v>227009</v>
      </c>
      <c r="N12" s="286">
        <v>39092</v>
      </c>
      <c r="O12" s="286"/>
      <c r="P12" s="287"/>
      <c r="Q12" s="285" t="s">
        <v>731</v>
      </c>
      <c r="R12" s="288">
        <v>4118.5200000000004</v>
      </c>
      <c r="S12" s="286" t="s">
        <v>40</v>
      </c>
      <c r="T12" s="289"/>
      <c r="U12" s="287" t="s">
        <v>30</v>
      </c>
      <c r="V12" s="286"/>
      <c r="W12" s="290"/>
      <c r="X12" s="16"/>
    </row>
    <row r="13" spans="1:24" s="16" customFormat="1" ht="15" customHeight="1" thickTop="1" x14ac:dyDescent="0.25">
      <c r="A13" s="281">
        <f>COUNTA(A5:A12)</f>
        <v>8</v>
      </c>
      <c r="B13" s="282" t="s">
        <v>441</v>
      </c>
      <c r="C13" s="276"/>
      <c r="D13" s="144"/>
      <c r="E13" s="144"/>
      <c r="F13" s="51"/>
      <c r="G13" s="145"/>
      <c r="H13" s="146"/>
      <c r="I13" s="147"/>
      <c r="J13" s="218"/>
      <c r="K13" s="218"/>
      <c r="L13" s="218"/>
      <c r="M13" s="218"/>
      <c r="N13" s="218"/>
      <c r="O13" s="148"/>
      <c r="P13" s="149"/>
      <c r="Q13" s="209" t="s">
        <v>442</v>
      </c>
      <c r="R13" s="283">
        <f>SUM(R5:R12)</f>
        <v>223770.25999999998</v>
      </c>
      <c r="S13" s="156"/>
      <c r="T13" s="280"/>
      <c r="U13" s="156"/>
      <c r="V13" s="147"/>
    </row>
    <row r="14" spans="1:24" ht="23.25" x14ac:dyDescent="0.25">
      <c r="A14" s="141"/>
      <c r="B14" s="142"/>
      <c r="C14" s="143"/>
      <c r="D14" s="147"/>
      <c r="E14" s="147"/>
      <c r="F14" s="78"/>
      <c r="G14" s="216"/>
      <c r="H14" s="146"/>
      <c r="I14" s="147"/>
      <c r="J14" s="218"/>
      <c r="K14" s="218"/>
      <c r="L14" s="218"/>
      <c r="M14" s="218"/>
      <c r="N14" s="218"/>
      <c r="O14" s="148"/>
      <c r="P14" s="149"/>
      <c r="Q14" s="147"/>
      <c r="R14" s="277"/>
      <c r="S14" s="194"/>
      <c r="T14" s="196"/>
      <c r="U14" s="194"/>
      <c r="V14" s="78"/>
      <c r="W14" s="40"/>
    </row>
    <row r="15" spans="1:24" ht="23.25" x14ac:dyDescent="0.25">
      <c r="A15" s="192"/>
      <c r="B15" s="142"/>
      <c r="C15" s="143"/>
      <c r="D15" s="147"/>
      <c r="E15" s="147"/>
      <c r="F15" s="78"/>
      <c r="G15" s="216"/>
      <c r="H15" s="146"/>
      <c r="I15" s="147"/>
      <c r="J15" s="218"/>
      <c r="K15" s="218"/>
      <c r="L15" s="218"/>
      <c r="M15" s="218"/>
      <c r="N15" s="218"/>
      <c r="O15" s="148"/>
      <c r="P15" s="149"/>
      <c r="Q15" s="147"/>
      <c r="R15" s="277"/>
      <c r="S15" s="194"/>
      <c r="T15" s="196"/>
      <c r="U15" s="194"/>
      <c r="V15" s="40"/>
      <c r="W15" s="40"/>
    </row>
    <row r="16" spans="1:24" ht="23.25" x14ac:dyDescent="0.25">
      <c r="A16" s="141"/>
      <c r="B16" s="142"/>
      <c r="C16" s="143"/>
      <c r="D16" s="147"/>
      <c r="E16" s="147"/>
      <c r="F16" s="78"/>
      <c r="G16" s="216"/>
      <c r="H16" s="146"/>
      <c r="I16" s="147"/>
      <c r="J16" s="218"/>
      <c r="K16" s="218"/>
      <c r="L16" s="218"/>
      <c r="M16" s="218"/>
      <c r="N16" s="218"/>
      <c r="O16" s="148"/>
      <c r="P16" s="149"/>
      <c r="Q16" s="147"/>
      <c r="R16" s="277"/>
      <c r="S16" s="194"/>
      <c r="T16" s="196"/>
      <c r="U16" s="194"/>
      <c r="V16" s="78"/>
      <c r="W16" s="40"/>
    </row>
    <row r="17" spans="1:23" ht="23.25" x14ac:dyDescent="0.25">
      <c r="A17" s="192"/>
      <c r="B17" s="142"/>
      <c r="C17" s="143"/>
      <c r="D17" s="147"/>
      <c r="E17" s="147"/>
      <c r="F17" s="78"/>
      <c r="G17" s="216"/>
      <c r="H17" s="146"/>
      <c r="I17" s="147"/>
      <c r="J17" s="218"/>
      <c r="K17" s="218"/>
      <c r="L17" s="218"/>
      <c r="M17" s="218"/>
      <c r="N17" s="218"/>
      <c r="O17" s="148"/>
      <c r="P17" s="149"/>
      <c r="Q17" s="147"/>
      <c r="R17" s="277"/>
      <c r="S17" s="194"/>
      <c r="T17" s="196"/>
      <c r="U17" s="194"/>
      <c r="V17" s="147"/>
      <c r="W17" s="40"/>
    </row>
    <row r="18" spans="1:23" ht="23.25" x14ac:dyDescent="0.25">
      <c r="A18" s="141"/>
      <c r="B18" s="142"/>
      <c r="C18" s="143"/>
      <c r="D18" s="147"/>
      <c r="E18" s="147"/>
      <c r="F18" s="78"/>
      <c r="G18" s="216"/>
      <c r="H18" s="146"/>
      <c r="I18" s="147"/>
      <c r="J18" s="218"/>
      <c r="K18" s="218"/>
      <c r="L18" s="218"/>
      <c r="M18" s="218"/>
      <c r="N18" s="218"/>
      <c r="O18" s="148"/>
      <c r="P18" s="149"/>
      <c r="Q18" s="147"/>
      <c r="R18" s="277"/>
      <c r="S18" s="194"/>
      <c r="T18" s="196"/>
      <c r="U18" s="194"/>
      <c r="V18" s="78"/>
      <c r="W18" s="40"/>
    </row>
    <row r="19" spans="1:23" ht="23.25" x14ac:dyDescent="0.25">
      <c r="A19" s="192"/>
      <c r="B19" s="142"/>
      <c r="C19" s="143"/>
      <c r="D19" s="147"/>
      <c r="E19" s="147"/>
      <c r="F19" s="78"/>
      <c r="G19" s="216"/>
      <c r="H19" s="146"/>
      <c r="I19" s="147"/>
      <c r="J19" s="218"/>
      <c r="K19" s="218"/>
      <c r="L19" s="218"/>
      <c r="M19" s="218"/>
      <c r="N19" s="218"/>
      <c r="O19" s="148"/>
      <c r="P19" s="149"/>
      <c r="Q19" s="147"/>
      <c r="R19" s="277"/>
      <c r="S19" s="194"/>
      <c r="T19" s="196"/>
      <c r="U19" s="194"/>
      <c r="V19" s="40"/>
      <c r="W19" s="40"/>
    </row>
    <row r="20" spans="1:23" ht="23.25" x14ac:dyDescent="0.25">
      <c r="A20" s="141"/>
      <c r="B20" s="142"/>
      <c r="C20" s="143"/>
      <c r="D20" s="147"/>
      <c r="E20" s="147"/>
      <c r="F20" s="78"/>
      <c r="G20" s="216"/>
      <c r="H20" s="146"/>
      <c r="I20" s="147"/>
      <c r="J20" s="218"/>
      <c r="K20" s="218"/>
      <c r="L20" s="218"/>
      <c r="M20" s="218"/>
      <c r="N20" s="218"/>
      <c r="O20" s="148"/>
      <c r="P20" s="149"/>
      <c r="Q20" s="147"/>
      <c r="R20" s="277"/>
      <c r="S20" s="194"/>
      <c r="T20" s="196"/>
      <c r="U20" s="194"/>
      <c r="V20" s="78"/>
      <c r="W20" s="40"/>
    </row>
    <row r="21" spans="1:23" ht="23.25" x14ac:dyDescent="0.25">
      <c r="A21" s="192"/>
      <c r="B21" s="142"/>
      <c r="C21" s="143"/>
      <c r="D21" s="147"/>
      <c r="E21" s="147"/>
      <c r="F21" s="78"/>
      <c r="G21" s="216"/>
      <c r="H21" s="146"/>
      <c r="I21" s="147"/>
      <c r="J21" s="218"/>
      <c r="K21" s="218"/>
      <c r="L21" s="218"/>
      <c r="M21" s="218"/>
      <c r="N21" s="218"/>
      <c r="O21" s="148"/>
      <c r="P21" s="149"/>
      <c r="Q21" s="147"/>
      <c r="R21" s="277"/>
      <c r="S21" s="194"/>
      <c r="T21" s="196"/>
      <c r="U21" s="194"/>
      <c r="V21" s="40"/>
      <c r="W21" s="40"/>
    </row>
    <row r="22" spans="1:23" ht="23.25" x14ac:dyDescent="0.25">
      <c r="A22" s="141"/>
      <c r="B22" s="142"/>
      <c r="C22" s="143"/>
      <c r="D22" s="147"/>
      <c r="E22" s="147"/>
      <c r="F22" s="78"/>
      <c r="G22" s="216"/>
      <c r="H22" s="146"/>
      <c r="I22" s="147"/>
      <c r="J22" s="218"/>
      <c r="K22" s="218"/>
      <c r="L22" s="218"/>
      <c r="M22" s="218"/>
      <c r="N22" s="218"/>
      <c r="O22" s="148"/>
      <c r="P22" s="149"/>
      <c r="Q22" s="147"/>
      <c r="R22" s="277"/>
      <c r="S22" s="194"/>
      <c r="T22" s="196"/>
      <c r="U22" s="194"/>
      <c r="V22" s="78"/>
      <c r="W22" s="40"/>
    </row>
    <row r="23" spans="1:23" ht="23.25" x14ac:dyDescent="0.25">
      <c r="A23" s="192"/>
      <c r="B23" s="142"/>
      <c r="C23" s="143"/>
      <c r="D23" s="147"/>
      <c r="E23" s="147"/>
      <c r="F23" s="78"/>
      <c r="G23" s="216"/>
      <c r="H23" s="146"/>
      <c r="I23" s="147"/>
      <c r="J23" s="218"/>
      <c r="K23" s="218"/>
      <c r="L23" s="218"/>
      <c r="M23" s="218"/>
      <c r="N23" s="218"/>
      <c r="O23" s="148"/>
      <c r="P23" s="149"/>
      <c r="Q23" s="147"/>
      <c r="R23" s="277"/>
      <c r="S23" s="194"/>
      <c r="T23" s="196"/>
      <c r="U23" s="194"/>
      <c r="V23" s="40"/>
      <c r="W23" s="40"/>
    </row>
    <row r="24" spans="1:23" ht="23.25" x14ac:dyDescent="0.25">
      <c r="A24" s="141"/>
      <c r="B24" s="142"/>
      <c r="C24" s="143"/>
      <c r="D24" s="147"/>
      <c r="E24" s="147"/>
      <c r="F24" s="78"/>
      <c r="G24" s="216"/>
      <c r="H24" s="146"/>
      <c r="I24" s="147"/>
      <c r="J24" s="218"/>
      <c r="K24" s="218"/>
      <c r="L24" s="218"/>
      <c r="M24" s="218"/>
      <c r="N24" s="218"/>
      <c r="O24" s="148"/>
      <c r="P24" s="149"/>
      <c r="Q24" s="147"/>
      <c r="R24" s="277"/>
      <c r="S24" s="194"/>
      <c r="T24" s="196"/>
      <c r="U24" s="194"/>
      <c r="V24" s="78"/>
      <c r="W24" s="40"/>
    </row>
    <row r="25" spans="1:23" ht="23.25" x14ac:dyDescent="0.25">
      <c r="A25" s="192"/>
      <c r="B25" s="142"/>
      <c r="C25" s="143"/>
      <c r="D25" s="147"/>
      <c r="E25" s="147"/>
      <c r="F25" s="78"/>
      <c r="G25" s="216"/>
      <c r="H25" s="146"/>
      <c r="I25" s="147"/>
      <c r="J25" s="218"/>
      <c r="K25" s="218"/>
      <c r="L25" s="218"/>
      <c r="M25" s="218"/>
      <c r="N25" s="218"/>
      <c r="O25" s="148"/>
      <c r="P25" s="149"/>
      <c r="Q25" s="147"/>
      <c r="R25" s="277"/>
      <c r="S25" s="194"/>
      <c r="T25" s="196"/>
      <c r="U25" s="194"/>
      <c r="V25" s="40"/>
      <c r="W25" s="40"/>
    </row>
    <row r="26" spans="1:23" ht="23.25" x14ac:dyDescent="0.25">
      <c r="A26" s="141"/>
      <c r="B26" s="142"/>
      <c r="C26" s="143"/>
      <c r="D26" s="147"/>
      <c r="E26" s="147"/>
      <c r="F26" s="78"/>
      <c r="G26" s="216"/>
      <c r="H26" s="146"/>
      <c r="I26" s="147"/>
      <c r="J26" s="218"/>
      <c r="K26" s="218"/>
      <c r="L26" s="218"/>
      <c r="M26" s="218"/>
      <c r="N26" s="218"/>
      <c r="O26" s="148"/>
      <c r="P26" s="149"/>
      <c r="Q26" s="147"/>
      <c r="R26" s="277"/>
      <c r="S26" s="194"/>
      <c r="T26" s="196"/>
      <c r="U26" s="194"/>
      <c r="V26" s="78"/>
      <c r="W26" s="40"/>
    </row>
    <row r="27" spans="1:23" ht="23.25" x14ac:dyDescent="0.25">
      <c r="A27" s="192"/>
      <c r="B27" s="142"/>
      <c r="C27" s="143"/>
      <c r="D27" s="147"/>
      <c r="E27" s="147"/>
      <c r="F27" s="78"/>
      <c r="G27" s="216"/>
      <c r="H27" s="146"/>
      <c r="I27" s="147"/>
      <c r="J27" s="218"/>
      <c r="K27" s="218"/>
      <c r="L27" s="218"/>
      <c r="M27" s="218"/>
      <c r="N27" s="218"/>
      <c r="O27" s="148"/>
      <c r="P27" s="149"/>
      <c r="Q27" s="147"/>
      <c r="R27" s="277"/>
      <c r="S27" s="194"/>
      <c r="T27" s="196"/>
      <c r="U27" s="194"/>
      <c r="V27" s="40"/>
      <c r="W27" s="40"/>
    </row>
    <row r="28" spans="1:23" ht="23.25" x14ac:dyDescent="0.25">
      <c r="A28" s="141"/>
      <c r="B28" s="142"/>
      <c r="C28" s="143"/>
      <c r="D28" s="147"/>
      <c r="E28" s="147"/>
      <c r="F28" s="78"/>
      <c r="G28" s="216"/>
      <c r="H28" s="146"/>
      <c r="I28" s="147"/>
      <c r="J28" s="218"/>
      <c r="K28" s="218"/>
      <c r="L28" s="218"/>
      <c r="M28" s="218"/>
      <c r="N28" s="218"/>
      <c r="O28" s="148"/>
      <c r="P28" s="149"/>
      <c r="Q28" s="147"/>
      <c r="R28" s="277"/>
      <c r="S28" s="194"/>
      <c r="T28" s="196"/>
      <c r="U28" s="194"/>
      <c r="V28" s="78"/>
      <c r="W28" s="40"/>
    </row>
    <row r="29" spans="1:23" ht="23.25" x14ac:dyDescent="0.25">
      <c r="A29" s="192"/>
      <c r="B29" s="142"/>
      <c r="C29" s="143"/>
      <c r="D29" s="147"/>
      <c r="E29" s="147"/>
      <c r="F29" s="78"/>
      <c r="G29" s="216"/>
      <c r="H29" s="146"/>
      <c r="I29" s="147"/>
      <c r="J29" s="218"/>
      <c r="K29" s="218"/>
      <c r="L29" s="218"/>
      <c r="M29" s="218"/>
      <c r="N29" s="218"/>
      <c r="O29" s="148"/>
      <c r="P29" s="149"/>
      <c r="Q29" s="147"/>
      <c r="R29" s="277"/>
      <c r="S29" s="194"/>
      <c r="T29" s="196"/>
      <c r="U29" s="194"/>
      <c r="V29" s="40"/>
      <c r="W29" s="40"/>
    </row>
    <row r="30" spans="1:23" ht="23.25" x14ac:dyDescent="0.25">
      <c r="A30" s="141"/>
      <c r="B30" s="142"/>
      <c r="C30" s="143"/>
      <c r="D30" s="147"/>
      <c r="E30" s="147"/>
      <c r="F30" s="78"/>
      <c r="G30" s="216"/>
      <c r="H30" s="146"/>
      <c r="I30" s="147"/>
      <c r="J30" s="218"/>
      <c r="K30" s="218"/>
      <c r="L30" s="218"/>
      <c r="M30" s="218"/>
      <c r="N30" s="218"/>
      <c r="O30" s="148"/>
      <c r="P30" s="149"/>
      <c r="Q30" s="147"/>
      <c r="R30" s="277"/>
      <c r="S30" s="194"/>
      <c r="T30" s="196"/>
      <c r="U30" s="194"/>
      <c r="V30" s="78"/>
      <c r="W30" s="40"/>
    </row>
    <row r="31" spans="1:23" x14ac:dyDescent="0.25">
      <c r="H31" s="27"/>
      <c r="I31" s="27"/>
      <c r="J31" s="27"/>
      <c r="K31" s="27"/>
      <c r="L31" s="27"/>
      <c r="M31" s="27"/>
      <c r="N31" s="27"/>
    </row>
    <row r="32" spans="1:23" x14ac:dyDescent="0.25">
      <c r="H32" s="27"/>
      <c r="I32" s="27"/>
      <c r="J32" s="27"/>
      <c r="K32" s="27"/>
      <c r="L32" s="27"/>
      <c r="M32" s="27"/>
      <c r="N32" s="27"/>
    </row>
    <row r="33" spans="8:14" x14ac:dyDescent="0.25">
      <c r="H33" s="27"/>
      <c r="I33" s="27"/>
      <c r="J33" s="27"/>
      <c r="K33" s="27"/>
      <c r="L33" s="27"/>
      <c r="M33" s="27"/>
      <c r="N33" s="18"/>
    </row>
    <row r="34" spans="8:14" x14ac:dyDescent="0.25">
      <c r="H34" s="27"/>
      <c r="I34" s="27"/>
      <c r="J34" s="27"/>
      <c r="K34" s="27"/>
      <c r="L34" s="27"/>
      <c r="M34" s="27"/>
      <c r="N34" s="18"/>
    </row>
  </sheetData>
  <mergeCells count="2">
    <mergeCell ref="I3:L3"/>
    <mergeCell ref="A1:W1"/>
  </mergeCells>
  <conditionalFormatting sqref="I13:O30 R13:R30">
    <cfRule type="expression" dxfId="741" priority="71">
      <formula>$H13="completar"</formula>
    </cfRule>
    <cfRule type="expression" dxfId="740" priority="72">
      <formula>$H13="sin iniciar"</formula>
    </cfRule>
  </conditionalFormatting>
  <conditionalFormatting sqref="F13:G30">
    <cfRule type="expression" dxfId="739" priority="77">
      <formula>$F13="completar"</formula>
    </cfRule>
    <cfRule type="expression" dxfId="738" priority="78">
      <formula>$F13="sin iniciar"</formula>
    </cfRule>
  </conditionalFormatting>
  <conditionalFormatting sqref="R5">
    <cfRule type="expression" dxfId="737" priority="45">
      <formula>$H5="completar"</formula>
    </cfRule>
    <cfRule type="expression" dxfId="736" priority="46">
      <formula>$H5="sin iniciar"</formula>
    </cfRule>
  </conditionalFormatting>
  <conditionalFormatting sqref="F13:G30">
    <cfRule type="expression" dxfId="735" priority="73">
      <formula>$F13="completar"</formula>
    </cfRule>
    <cfRule type="expression" dxfId="734" priority="74">
      <formula>$F13="sin iniciar"</formula>
    </cfRule>
  </conditionalFormatting>
  <conditionalFormatting sqref="H13:H30">
    <cfRule type="expression" dxfId="733" priority="69">
      <formula>$G13="completar"</formula>
    </cfRule>
    <cfRule type="expression" dxfId="732" priority="70">
      <formula>$G13="sin iniciar"</formula>
    </cfRule>
  </conditionalFormatting>
  <conditionalFormatting sqref="R7">
    <cfRule type="expression" dxfId="731" priority="37">
      <formula>$H7="completar"</formula>
    </cfRule>
    <cfRule type="expression" dxfId="730" priority="38">
      <formula>$H7="sin iniciar"</formula>
    </cfRule>
  </conditionalFormatting>
  <conditionalFormatting sqref="R11">
    <cfRule type="expression" dxfId="729" priority="13">
      <formula>$H11="completar"</formula>
    </cfRule>
    <cfRule type="expression" dxfId="728" priority="14">
      <formula>$H11="sin iniciar"</formula>
    </cfRule>
  </conditionalFormatting>
  <conditionalFormatting sqref="T14 T16 T18 T20 T22 T24 T26 T28 T30">
    <cfRule type="expression" dxfId="727" priority="55">
      <formula>$G14="completar"</formula>
    </cfRule>
    <cfRule type="expression" dxfId="726" priority="56">
      <formula>$G14="sin iniciar"</formula>
    </cfRule>
  </conditionalFormatting>
  <conditionalFormatting sqref="I11:Q11 S11:W11">
    <cfRule type="expression" dxfId="725" priority="9">
      <formula>$G11="completar"</formula>
    </cfRule>
    <cfRule type="expression" dxfId="724" priority="10">
      <formula>$G11="sin iniciar"</formula>
    </cfRule>
  </conditionalFormatting>
  <conditionalFormatting sqref="T13 T15 T17 T19 T21 T23 T25 T27 T29">
    <cfRule type="expression" dxfId="723" priority="57">
      <formula>$G13="completar"</formula>
    </cfRule>
    <cfRule type="expression" dxfId="722" priority="58">
      <formula>$G13="sin iniciar"</formula>
    </cfRule>
  </conditionalFormatting>
  <conditionalFormatting sqref="L5:Q5 S5:W5">
    <cfRule type="expression" dxfId="721" priority="47">
      <formula>$G5="completar"</formula>
    </cfRule>
    <cfRule type="expression" dxfId="720" priority="48">
      <formula>$G5="sin iniciar"</formula>
    </cfRule>
  </conditionalFormatting>
  <conditionalFormatting sqref="F5:H5">
    <cfRule type="expression" dxfId="719" priority="53">
      <formula>$E5="completar"</formula>
    </cfRule>
    <cfRule type="expression" dxfId="718" priority="54">
      <formula>$E5="sin iniciar"</formula>
    </cfRule>
  </conditionalFormatting>
  <conditionalFormatting sqref="I5:K5">
    <cfRule type="expression" dxfId="717" priority="51">
      <formula>$G5="completar"</formula>
    </cfRule>
    <cfRule type="expression" dxfId="716" priority="52">
      <formula>$G5="sin iniciar"</formula>
    </cfRule>
  </conditionalFormatting>
  <conditionalFormatting sqref="F5:H5">
    <cfRule type="expression" dxfId="715" priority="49">
      <formula>$E5="completar"</formula>
    </cfRule>
    <cfRule type="expression" dxfId="714" priority="50">
      <formula>$E5="sin iniciar"</formula>
    </cfRule>
  </conditionalFormatting>
  <conditionalFormatting sqref="R6">
    <cfRule type="expression" dxfId="713" priority="43">
      <formula>$H6="completar"</formula>
    </cfRule>
    <cfRule type="expression" dxfId="712" priority="44">
      <formula>$H6="sin iniciar"</formula>
    </cfRule>
  </conditionalFormatting>
  <conditionalFormatting sqref="F6:H6">
    <cfRule type="expression" dxfId="711" priority="41">
      <formula>$E6="completar"</formula>
    </cfRule>
    <cfRule type="expression" dxfId="710" priority="42">
      <formula>$E6="sin iniciar"</formula>
    </cfRule>
  </conditionalFormatting>
  <conditionalFormatting sqref="I6:Q6 S6:W6">
    <cfRule type="expression" dxfId="709" priority="39">
      <formula>$G6="completar"</formula>
    </cfRule>
    <cfRule type="expression" dxfId="708" priority="40">
      <formula>$G6="sin iniciar"</formula>
    </cfRule>
  </conditionalFormatting>
  <conditionalFormatting sqref="F7:H7">
    <cfRule type="expression" dxfId="707" priority="35">
      <formula>$E7="completar"</formula>
    </cfRule>
    <cfRule type="expression" dxfId="706" priority="36">
      <formula>$E7="sin iniciar"</formula>
    </cfRule>
  </conditionalFormatting>
  <conditionalFormatting sqref="I7:Q7 S7:W7">
    <cfRule type="expression" dxfId="705" priority="33">
      <formula>$G7="completar"</formula>
    </cfRule>
    <cfRule type="expression" dxfId="704" priority="34">
      <formula>$G7="sin iniciar"</formula>
    </cfRule>
  </conditionalFormatting>
  <conditionalFormatting sqref="R8">
    <cfRule type="expression" dxfId="703" priority="31">
      <formula>$H8="completar"</formula>
    </cfRule>
    <cfRule type="expression" dxfId="702" priority="32">
      <formula>$H8="sin iniciar"</formula>
    </cfRule>
  </conditionalFormatting>
  <conditionalFormatting sqref="F8:H8">
    <cfRule type="expression" dxfId="701" priority="29">
      <formula>$E8="completar"</formula>
    </cfRule>
    <cfRule type="expression" dxfId="700" priority="30">
      <formula>$E8="sin iniciar"</formula>
    </cfRule>
  </conditionalFormatting>
  <conditionalFormatting sqref="I8:Q8 S8:W8">
    <cfRule type="expression" dxfId="699" priority="27">
      <formula>$G8="completar"</formula>
    </cfRule>
    <cfRule type="expression" dxfId="698" priority="28">
      <formula>$G8="sin iniciar"</formula>
    </cfRule>
  </conditionalFormatting>
  <conditionalFormatting sqref="R9">
    <cfRule type="expression" dxfId="697" priority="25">
      <formula>$H9="completar"</formula>
    </cfRule>
    <cfRule type="expression" dxfId="696" priority="26">
      <formula>$H9="sin iniciar"</formula>
    </cfRule>
  </conditionalFormatting>
  <conditionalFormatting sqref="F9:H9">
    <cfRule type="expression" dxfId="695" priority="23">
      <formula>$E9="completar"</formula>
    </cfRule>
    <cfRule type="expression" dxfId="694" priority="24">
      <formula>$E9="sin iniciar"</formula>
    </cfRule>
  </conditionalFormatting>
  <conditionalFormatting sqref="I9:Q9 S9:U9">
    <cfRule type="expression" dxfId="693" priority="21">
      <formula>$G9="completar"</formula>
    </cfRule>
    <cfRule type="expression" dxfId="692" priority="22">
      <formula>$G9="sin iniciar"</formula>
    </cfRule>
  </conditionalFormatting>
  <conditionalFormatting sqref="R10">
    <cfRule type="expression" dxfId="691" priority="19">
      <formula>$H10="completar"</formula>
    </cfRule>
    <cfRule type="expression" dxfId="690" priority="20">
      <formula>$H10="sin iniciar"</formula>
    </cfRule>
  </conditionalFormatting>
  <conditionalFormatting sqref="F10:H10">
    <cfRule type="expression" dxfId="689" priority="17">
      <formula>$E10="completar"</formula>
    </cfRule>
    <cfRule type="expression" dxfId="688" priority="18">
      <formula>$E10="sin iniciar"</formula>
    </cfRule>
  </conditionalFormatting>
  <conditionalFormatting sqref="I10:Q10 S10:V10">
    <cfRule type="expression" dxfId="687" priority="15">
      <formula>$G10="completar"</formula>
    </cfRule>
    <cfRule type="expression" dxfId="686" priority="16">
      <formula>$G10="sin iniciar"</formula>
    </cfRule>
  </conditionalFormatting>
  <conditionalFormatting sqref="F11:H11">
    <cfRule type="expression" dxfId="685" priority="11">
      <formula>$E11="completar"</formula>
    </cfRule>
    <cfRule type="expression" dxfId="684" priority="12">
      <formula>$E11="sin iniciar"</formula>
    </cfRule>
  </conditionalFormatting>
  <conditionalFormatting sqref="R12">
    <cfRule type="expression" dxfId="683" priority="7">
      <formula>$H12="completar"</formula>
    </cfRule>
    <cfRule type="expression" dxfId="682" priority="8">
      <formula>$H12="sin iniciar"</formula>
    </cfRule>
  </conditionalFormatting>
  <conditionalFormatting sqref="F12:H12">
    <cfRule type="expression" dxfId="681" priority="5">
      <formula>$E12="completar"</formula>
    </cfRule>
    <cfRule type="expression" dxfId="680" priority="6">
      <formula>$E12="sin iniciar"</formula>
    </cfRule>
  </conditionalFormatting>
  <conditionalFormatting sqref="I12:P12 S12:W12">
    <cfRule type="expression" dxfId="679" priority="3">
      <formula>$G12="completar"</formula>
    </cfRule>
    <cfRule type="expression" dxfId="678" priority="4">
      <formula>$G12="sin iniciar"</formula>
    </cfRule>
  </conditionalFormatting>
  <conditionalFormatting sqref="W10">
    <cfRule type="expression" dxfId="677" priority="1">
      <formula>$G10="completar"</formula>
    </cfRule>
    <cfRule type="expression" dxfId="676" priority="2">
      <formula>$G10="sin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H10" zoomScale="91" zoomScaleNormal="91" workbookViewId="0">
      <selection activeCell="D15" sqref="D15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27" style="5" customWidth="1"/>
    <col min="4" max="4" width="37.4257812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57.570312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4.85546875" customWidth="1"/>
    <col min="23" max="23" width="19.85546875" customWidth="1"/>
  </cols>
  <sheetData>
    <row r="1" spans="1:24" ht="16.5" customHeight="1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</row>
    <row r="2" spans="1:24" ht="23.25" customHeight="1" x14ac:dyDescent="0.25">
      <c r="A2" s="71" t="s">
        <v>463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238" t="s">
        <v>387</v>
      </c>
    </row>
    <row r="5" spans="1:24" ht="99.95" customHeight="1" x14ac:dyDescent="0.25">
      <c r="A5" s="23" t="s">
        <v>462</v>
      </c>
      <c r="B5" s="8" t="s">
        <v>304</v>
      </c>
      <c r="C5" s="8"/>
      <c r="D5" s="9" t="s">
        <v>307</v>
      </c>
      <c r="E5" s="9" t="s">
        <v>310</v>
      </c>
      <c r="F5" s="19">
        <v>2020</v>
      </c>
      <c r="G5" s="44">
        <v>71010</v>
      </c>
      <c r="H5" s="44"/>
      <c r="I5" s="19">
        <v>1265</v>
      </c>
      <c r="J5" s="19">
        <v>6</v>
      </c>
      <c r="K5" s="19">
        <v>60</v>
      </c>
      <c r="L5" s="19">
        <v>609</v>
      </c>
      <c r="M5" s="19">
        <v>609000</v>
      </c>
      <c r="N5" s="54" t="s">
        <v>313</v>
      </c>
      <c r="O5" s="19"/>
      <c r="P5" s="20"/>
      <c r="Q5" s="9" t="s">
        <v>315</v>
      </c>
      <c r="R5" s="79">
        <v>45000</v>
      </c>
      <c r="S5" s="42" t="s">
        <v>30</v>
      </c>
      <c r="T5" s="85" t="s">
        <v>316</v>
      </c>
      <c r="U5" s="44" t="s">
        <v>30</v>
      </c>
      <c r="V5" s="19"/>
      <c r="W5" s="20"/>
    </row>
    <row r="6" spans="1:24" ht="99.95" customHeight="1" x14ac:dyDescent="0.25">
      <c r="A6" s="32" t="s">
        <v>462</v>
      </c>
      <c r="B6" s="8" t="s">
        <v>305</v>
      </c>
      <c r="C6" s="10"/>
      <c r="D6" s="9" t="s">
        <v>308</v>
      </c>
      <c r="E6" s="9" t="s">
        <v>311</v>
      </c>
      <c r="F6" s="19">
        <v>2020</v>
      </c>
      <c r="G6" s="44">
        <v>71010</v>
      </c>
      <c r="H6" s="44"/>
      <c r="I6" s="19">
        <v>1265</v>
      </c>
      <c r="J6" s="55">
        <v>2</v>
      </c>
      <c r="K6" s="55">
        <v>21</v>
      </c>
      <c r="L6" s="55">
        <v>216</v>
      </c>
      <c r="M6" s="55">
        <v>216000</v>
      </c>
      <c r="N6" s="54">
        <v>91019</v>
      </c>
      <c r="O6" s="19"/>
      <c r="P6" s="20"/>
      <c r="Q6" s="9" t="s">
        <v>317</v>
      </c>
      <c r="R6" s="79">
        <v>130916</v>
      </c>
      <c r="S6" s="42" t="s">
        <v>30</v>
      </c>
      <c r="T6" s="86" t="s">
        <v>316</v>
      </c>
      <c r="U6" s="44" t="s">
        <v>30</v>
      </c>
      <c r="V6" s="19"/>
      <c r="W6" s="20"/>
    </row>
    <row r="7" spans="1:24" ht="99.95" customHeight="1" x14ac:dyDescent="0.25">
      <c r="A7" s="74" t="s">
        <v>462</v>
      </c>
      <c r="B7" s="8" t="s">
        <v>306</v>
      </c>
      <c r="C7" s="10"/>
      <c r="D7" s="9" t="s">
        <v>309</v>
      </c>
      <c r="E7" s="9" t="s">
        <v>312</v>
      </c>
      <c r="F7" s="19">
        <v>2020</v>
      </c>
      <c r="G7" s="44">
        <v>71010</v>
      </c>
      <c r="H7" s="44"/>
      <c r="I7" s="19">
        <v>1265</v>
      </c>
      <c r="J7" s="55">
        <v>6</v>
      </c>
      <c r="K7" s="55">
        <v>60</v>
      </c>
      <c r="L7" s="55">
        <v>609</v>
      </c>
      <c r="M7" s="55">
        <v>609000</v>
      </c>
      <c r="N7" s="55" t="s">
        <v>314</v>
      </c>
      <c r="O7" s="13"/>
      <c r="P7" s="20"/>
      <c r="Q7" s="9" t="s">
        <v>318</v>
      </c>
      <c r="R7" s="80">
        <v>38240</v>
      </c>
      <c r="S7" s="44" t="s">
        <v>30</v>
      </c>
      <c r="T7" s="92" t="s">
        <v>316</v>
      </c>
      <c r="U7" s="44" t="s">
        <v>30</v>
      </c>
      <c r="V7" s="19"/>
      <c r="W7" s="19"/>
      <c r="X7" s="16"/>
    </row>
    <row r="8" spans="1:24" s="52" customFormat="1" ht="60" x14ac:dyDescent="0.25">
      <c r="A8" s="32" t="s">
        <v>462</v>
      </c>
      <c r="B8" s="246" t="s">
        <v>443</v>
      </c>
      <c r="C8" s="246"/>
      <c r="D8" s="247" t="s">
        <v>444</v>
      </c>
      <c r="E8" s="247" t="s">
        <v>445</v>
      </c>
      <c r="F8" s="247" t="s">
        <v>446</v>
      </c>
      <c r="G8" s="248">
        <v>71010</v>
      </c>
      <c r="H8" s="247" t="s">
        <v>447</v>
      </c>
      <c r="I8" s="249">
        <v>1265</v>
      </c>
      <c r="J8" s="249">
        <v>2</v>
      </c>
      <c r="K8" s="249">
        <v>21</v>
      </c>
      <c r="L8" s="249">
        <v>216</v>
      </c>
      <c r="M8" s="249">
        <v>216000</v>
      </c>
      <c r="N8" s="250">
        <v>91019</v>
      </c>
      <c r="O8" s="249"/>
      <c r="P8" s="251"/>
      <c r="Q8" s="251"/>
      <c r="R8" s="252">
        <v>23824.3</v>
      </c>
      <c r="S8" s="253" t="s">
        <v>288</v>
      </c>
      <c r="T8" s="254">
        <v>43922</v>
      </c>
      <c r="U8" s="248" t="s">
        <v>288</v>
      </c>
      <c r="V8" s="214"/>
      <c r="W8" s="214"/>
      <c r="X8" s="51"/>
    </row>
    <row r="9" spans="1:24" s="41" customFormat="1" ht="105" x14ac:dyDescent="0.25">
      <c r="A9" s="74" t="s">
        <v>462</v>
      </c>
      <c r="B9" s="75" t="s">
        <v>448</v>
      </c>
      <c r="C9" s="75"/>
      <c r="D9" s="53" t="s">
        <v>449</v>
      </c>
      <c r="E9" s="53" t="s">
        <v>450</v>
      </c>
      <c r="F9" s="53" t="s">
        <v>451</v>
      </c>
      <c r="G9" s="46">
        <v>71010</v>
      </c>
      <c r="H9" s="53" t="s">
        <v>447</v>
      </c>
      <c r="I9" s="37">
        <v>1265</v>
      </c>
      <c r="J9" s="37">
        <v>2</v>
      </c>
      <c r="K9" s="37">
        <v>21</v>
      </c>
      <c r="L9" s="37">
        <v>216</v>
      </c>
      <c r="M9" s="37">
        <v>216000</v>
      </c>
      <c r="N9" s="212">
        <v>91019</v>
      </c>
      <c r="O9" s="37"/>
      <c r="P9" s="38"/>
      <c r="Q9" s="38"/>
      <c r="R9" s="84">
        <v>16819</v>
      </c>
      <c r="S9" s="76" t="s">
        <v>288</v>
      </c>
      <c r="T9" s="236">
        <v>43922</v>
      </c>
      <c r="U9" s="46" t="s">
        <v>288</v>
      </c>
      <c r="V9" s="37"/>
      <c r="W9" s="37"/>
      <c r="X9" s="40"/>
    </row>
    <row r="10" spans="1:24" ht="105" x14ac:dyDescent="0.25">
      <c r="A10" s="32" t="s">
        <v>462</v>
      </c>
      <c r="B10" s="93" t="s">
        <v>452</v>
      </c>
      <c r="C10" s="93"/>
      <c r="D10" s="11" t="s">
        <v>453</v>
      </c>
      <c r="E10" s="11" t="s">
        <v>454</v>
      </c>
      <c r="F10" s="11" t="s">
        <v>80</v>
      </c>
      <c r="G10" s="45">
        <v>71010</v>
      </c>
      <c r="H10" s="11" t="s">
        <v>447</v>
      </c>
      <c r="I10" s="12">
        <v>1265</v>
      </c>
      <c r="J10" s="12">
        <v>2</v>
      </c>
      <c r="K10" s="12">
        <v>21</v>
      </c>
      <c r="L10" s="12">
        <v>216</v>
      </c>
      <c r="M10" s="12">
        <v>216000</v>
      </c>
      <c r="N10" s="161">
        <v>91019</v>
      </c>
      <c r="O10" s="12"/>
      <c r="P10" s="116"/>
      <c r="Q10" s="116"/>
      <c r="R10" s="122">
        <v>12402.5</v>
      </c>
      <c r="S10" s="47" t="s">
        <v>288</v>
      </c>
      <c r="T10" s="237">
        <v>43962</v>
      </c>
      <c r="U10" s="45" t="s">
        <v>288</v>
      </c>
      <c r="V10" s="12"/>
      <c r="W10" s="12"/>
      <c r="X10" s="16"/>
    </row>
    <row r="11" spans="1:24" ht="85.5" x14ac:dyDescent="0.25">
      <c r="A11" s="341" t="s">
        <v>462</v>
      </c>
      <c r="B11" s="96" t="s">
        <v>455</v>
      </c>
      <c r="C11" s="96"/>
      <c r="D11" s="342" t="s">
        <v>456</v>
      </c>
      <c r="E11" s="215" t="s">
        <v>457</v>
      </c>
      <c r="F11" s="215" t="s">
        <v>458</v>
      </c>
      <c r="G11" s="201">
        <v>71010</v>
      </c>
      <c r="H11" s="215" t="s">
        <v>447</v>
      </c>
      <c r="I11" s="198">
        <v>1265</v>
      </c>
      <c r="J11" s="198">
        <v>2</v>
      </c>
      <c r="K11" s="198">
        <v>21</v>
      </c>
      <c r="L11" s="198">
        <v>219</v>
      </c>
      <c r="M11" s="198">
        <v>219000</v>
      </c>
      <c r="N11" s="343" t="s">
        <v>459</v>
      </c>
      <c r="O11" s="344" t="s">
        <v>460</v>
      </c>
      <c r="P11" s="345" t="s">
        <v>461</v>
      </c>
      <c r="Q11" s="345"/>
      <c r="R11" s="191">
        <v>43172.800000000003</v>
      </c>
      <c r="S11" s="344" t="s">
        <v>288</v>
      </c>
      <c r="T11" s="346">
        <v>43969</v>
      </c>
      <c r="U11" s="201" t="s">
        <v>288</v>
      </c>
      <c r="V11" s="198"/>
      <c r="W11" s="198"/>
      <c r="X11" s="16"/>
    </row>
    <row r="12" spans="1:24" ht="43.5" thickBot="1" x14ac:dyDescent="0.3">
      <c r="A12" s="170" t="s">
        <v>462</v>
      </c>
      <c r="B12" s="171" t="s">
        <v>515</v>
      </c>
      <c r="C12" s="347"/>
      <c r="D12" s="348" t="s">
        <v>516</v>
      </c>
      <c r="E12" s="172" t="s">
        <v>517</v>
      </c>
      <c r="F12" s="172" t="s">
        <v>458</v>
      </c>
      <c r="G12" s="174">
        <v>71010</v>
      </c>
      <c r="H12" s="172" t="s">
        <v>447</v>
      </c>
      <c r="I12" s="204">
        <v>1265</v>
      </c>
      <c r="J12" s="204">
        <v>6</v>
      </c>
      <c r="K12" s="204">
        <v>60</v>
      </c>
      <c r="L12" s="349">
        <v>609</v>
      </c>
      <c r="M12" s="204">
        <v>609000</v>
      </c>
      <c r="N12" s="350" t="s">
        <v>459</v>
      </c>
      <c r="O12" s="173" t="s">
        <v>460</v>
      </c>
      <c r="P12" s="351" t="s">
        <v>461</v>
      </c>
      <c r="Q12" s="351"/>
      <c r="R12" s="303">
        <v>67292.600000000006</v>
      </c>
      <c r="S12" s="173" t="s">
        <v>288</v>
      </c>
      <c r="T12" s="352">
        <v>43977</v>
      </c>
      <c r="U12" s="174" t="s">
        <v>288</v>
      </c>
      <c r="V12" s="204"/>
      <c r="W12" s="204"/>
      <c r="X12" s="16"/>
    </row>
    <row r="13" spans="1:24" ht="15" customHeight="1" thickTop="1" x14ac:dyDescent="0.25">
      <c r="A13" s="242">
        <f>COUNTA(A5:A12)</f>
        <v>8</v>
      </c>
      <c r="B13" s="243" t="s">
        <v>441</v>
      </c>
      <c r="C13" s="147"/>
      <c r="D13" s="221"/>
      <c r="E13" s="147"/>
      <c r="F13" s="40"/>
      <c r="G13" s="216"/>
      <c r="H13" s="221"/>
      <c r="I13" s="221"/>
      <c r="J13" s="221"/>
      <c r="K13" s="221"/>
      <c r="L13" s="221"/>
      <c r="M13" s="221"/>
      <c r="N13" s="221"/>
      <c r="O13" s="221"/>
      <c r="P13" s="40"/>
      <c r="Q13" s="241" t="s">
        <v>442</v>
      </c>
      <c r="R13" s="240">
        <f>SUM(R5:R12)</f>
        <v>377667.19999999995</v>
      </c>
      <c r="S13" s="216"/>
      <c r="T13" s="216"/>
      <c r="U13" s="216"/>
      <c r="V13" s="40"/>
      <c r="W13" s="16"/>
      <c r="X13" s="16"/>
    </row>
    <row r="15" spans="1:24" x14ac:dyDescent="0.25">
      <c r="A15" s="176"/>
      <c r="B15" s="175"/>
      <c r="H15" s="680"/>
      <c r="I15" s="680"/>
      <c r="J15" s="680"/>
      <c r="K15" s="680"/>
      <c r="L15" s="680"/>
      <c r="M15" s="680"/>
      <c r="N15" s="680"/>
      <c r="R15" s="139"/>
    </row>
    <row r="16" spans="1:24" x14ac:dyDescent="0.25">
      <c r="H16" s="680"/>
      <c r="I16" s="680"/>
      <c r="J16" s="680"/>
      <c r="K16" s="680"/>
      <c r="L16" s="680"/>
      <c r="M16" s="680"/>
      <c r="N16" s="680"/>
    </row>
    <row r="17" spans="8:14" x14ac:dyDescent="0.25">
      <c r="H17" s="680"/>
      <c r="I17" s="680"/>
      <c r="J17" s="680"/>
      <c r="K17" s="680"/>
      <c r="L17" s="680"/>
      <c r="M17" s="680"/>
      <c r="N17" s="18"/>
    </row>
    <row r="18" spans="8:14" x14ac:dyDescent="0.25">
      <c r="H18" s="680"/>
      <c r="I18" s="680"/>
      <c r="J18" s="680"/>
      <c r="K18" s="680"/>
      <c r="L18" s="680"/>
      <c r="M18" s="680"/>
      <c r="N18" s="18"/>
    </row>
  </sheetData>
  <mergeCells count="6">
    <mergeCell ref="H18:M18"/>
    <mergeCell ref="A1:V1"/>
    <mergeCell ref="I3:L3"/>
    <mergeCell ref="H15:N15"/>
    <mergeCell ref="H16:N16"/>
    <mergeCell ref="H17:M17"/>
  </mergeCells>
  <conditionalFormatting sqref="N7:O7 L5:S5 N6:S6 U5:V6">
    <cfRule type="expression" dxfId="646" priority="101">
      <formula>$H5="completar"</formula>
    </cfRule>
    <cfRule type="expression" dxfId="645" priority="102">
      <formula>$H5="sin iniciar"</formula>
    </cfRule>
  </conditionalFormatting>
  <conditionalFormatting sqref="F5:F7">
    <cfRule type="expression" dxfId="644" priority="107">
      <formula>$F5="completar"</formula>
    </cfRule>
    <cfRule type="expression" dxfId="643" priority="108">
      <formula>$F5="sin iniciar"</formula>
    </cfRule>
  </conditionalFormatting>
  <conditionalFormatting sqref="H5:K5 H6:I7">
    <cfRule type="expression" dxfId="642" priority="105">
      <formula>$H5="completar"</formula>
    </cfRule>
    <cfRule type="expression" dxfId="641" priority="106">
      <formula>$H5="sin iniciar"</formula>
    </cfRule>
  </conditionalFormatting>
  <conditionalFormatting sqref="F5:F7">
    <cfRule type="expression" dxfId="640" priority="103">
      <formula>$F5="completar"</formula>
    </cfRule>
    <cfRule type="expression" dxfId="639" priority="104">
      <formula>$F5="sin iniciar"</formula>
    </cfRule>
  </conditionalFormatting>
  <conditionalFormatting sqref="F8:H8">
    <cfRule type="expression" dxfId="638" priority="63">
      <formula>$E8="completar"</formula>
    </cfRule>
    <cfRule type="expression" dxfId="637" priority="64">
      <formula>$E8="sin iniciar"</formula>
    </cfRule>
  </conditionalFormatting>
  <conditionalFormatting sqref="I8:K8">
    <cfRule type="expression" dxfId="636" priority="61">
      <formula>$G8="completar"</formula>
    </cfRule>
    <cfRule type="expression" dxfId="635" priority="62">
      <formula>$G8="sin iniciar"</formula>
    </cfRule>
  </conditionalFormatting>
  <conditionalFormatting sqref="F8:H8">
    <cfRule type="expression" dxfId="634" priority="59">
      <formula>$E8="completar"</formula>
    </cfRule>
    <cfRule type="expression" dxfId="633" priority="60">
      <formula>$E8="sin iniciar"</formula>
    </cfRule>
  </conditionalFormatting>
  <conditionalFormatting sqref="L6:M6">
    <cfRule type="expression" dxfId="632" priority="73">
      <formula>$G6="completar"</formula>
    </cfRule>
    <cfRule type="expression" dxfId="631" priority="74">
      <formula>$G6="sin iniciar"</formula>
    </cfRule>
  </conditionalFormatting>
  <conditionalFormatting sqref="J6:K6 J7">
    <cfRule type="expression" dxfId="630" priority="75">
      <formula>$G6="completar"</formula>
    </cfRule>
    <cfRule type="expression" dxfId="629" priority="76">
      <formula>$G6="sin iniciar"</formula>
    </cfRule>
  </conditionalFormatting>
  <conditionalFormatting sqref="K7:M7">
    <cfRule type="expression" dxfId="628" priority="71">
      <formula>$G7="completar"</formula>
    </cfRule>
    <cfRule type="expression" dxfId="627" priority="72">
      <formula>$G7="sin iniciar"</formula>
    </cfRule>
  </conditionalFormatting>
  <conditionalFormatting sqref="L11:L12 S11:W11 N11:Q11">
    <cfRule type="expression" dxfId="626" priority="21">
      <formula>$G11="completar"</formula>
    </cfRule>
    <cfRule type="expression" dxfId="625" priority="22">
      <formula>$G11="sin iniciar"</formula>
    </cfRule>
  </conditionalFormatting>
  <conditionalFormatting sqref="T5:T7">
    <cfRule type="expression" dxfId="624" priority="67">
      <formula>$G5="completar"</formula>
    </cfRule>
    <cfRule type="expression" dxfId="623" priority="68">
      <formula>$G5="sin iniciar"</formula>
    </cfRule>
  </conditionalFormatting>
  <conditionalFormatting sqref="G5:G7">
    <cfRule type="expression" dxfId="622" priority="65">
      <formula>$H5="completar"</formula>
    </cfRule>
    <cfRule type="expression" dxfId="621" priority="66">
      <formula>$H5="sin iniciar"</formula>
    </cfRule>
  </conditionalFormatting>
  <conditionalFormatting sqref="L8 S8:W8 N8:Q8">
    <cfRule type="expression" dxfId="620" priority="57">
      <formula>$G8="completar"</formula>
    </cfRule>
    <cfRule type="expression" dxfId="619" priority="58">
      <formula>$G8="sin iniciar"</formula>
    </cfRule>
  </conditionalFormatting>
  <conditionalFormatting sqref="R8">
    <cfRule type="expression" dxfId="618" priority="55">
      <formula>$H8="completar"</formula>
    </cfRule>
    <cfRule type="expression" dxfId="617" priority="56">
      <formula>$H8="sin iniciar"</formula>
    </cfRule>
  </conditionalFormatting>
  <conditionalFormatting sqref="M8">
    <cfRule type="expression" dxfId="616" priority="53">
      <formula>$G8="completar"</formula>
    </cfRule>
    <cfRule type="expression" dxfId="615" priority="54">
      <formula>$G8="sin iniciar"</formula>
    </cfRule>
  </conditionalFormatting>
  <conditionalFormatting sqref="L9 S9:W9 N9:Q9">
    <cfRule type="expression" dxfId="614" priority="45">
      <formula>$G9="completar"</formula>
    </cfRule>
    <cfRule type="expression" dxfId="613" priority="46">
      <formula>$G9="sin iniciar"</formula>
    </cfRule>
  </conditionalFormatting>
  <conditionalFormatting sqref="F9:H9">
    <cfRule type="expression" dxfId="612" priority="51">
      <formula>$E9="completar"</formula>
    </cfRule>
    <cfRule type="expression" dxfId="611" priority="52">
      <formula>$E9="sin iniciar"</formula>
    </cfRule>
  </conditionalFormatting>
  <conditionalFormatting sqref="I9:K9">
    <cfRule type="expression" dxfId="610" priority="49">
      <formula>$G9="completar"</formula>
    </cfRule>
    <cfRule type="expression" dxfId="609" priority="50">
      <formula>$G9="sin iniciar"</formula>
    </cfRule>
  </conditionalFormatting>
  <conditionalFormatting sqref="F9:H9">
    <cfRule type="expression" dxfId="608" priority="47">
      <formula>$E9="completar"</formula>
    </cfRule>
    <cfRule type="expression" dxfId="607" priority="48">
      <formula>$E9="sin iniciar"</formula>
    </cfRule>
  </conditionalFormatting>
  <conditionalFormatting sqref="R9">
    <cfRule type="expression" dxfId="606" priority="43">
      <formula>$H9="completar"</formula>
    </cfRule>
    <cfRule type="expression" dxfId="605" priority="44">
      <formula>$H9="sin iniciar"</formula>
    </cfRule>
  </conditionalFormatting>
  <conditionalFormatting sqref="M9">
    <cfRule type="expression" dxfId="604" priority="41">
      <formula>$G9="completar"</formula>
    </cfRule>
    <cfRule type="expression" dxfId="603" priority="42">
      <formula>$G9="sin iniciar"</formula>
    </cfRule>
  </conditionalFormatting>
  <conditionalFormatting sqref="L10 S10:W10 N10:Q10">
    <cfRule type="expression" dxfId="602" priority="33">
      <formula>$G10="completar"</formula>
    </cfRule>
    <cfRule type="expression" dxfId="601" priority="34">
      <formula>$G10="sin iniciar"</formula>
    </cfRule>
  </conditionalFormatting>
  <conditionalFormatting sqref="F10:H10">
    <cfRule type="expression" dxfId="600" priority="39">
      <formula>$E10="completar"</formula>
    </cfRule>
    <cfRule type="expression" dxfId="599" priority="40">
      <formula>$E10="sin iniciar"</formula>
    </cfRule>
  </conditionalFormatting>
  <conditionalFormatting sqref="I10:K10">
    <cfRule type="expression" dxfId="598" priority="37">
      <formula>$G10="completar"</formula>
    </cfRule>
    <cfRule type="expression" dxfId="597" priority="38">
      <formula>$G10="sin iniciar"</formula>
    </cfRule>
  </conditionalFormatting>
  <conditionalFormatting sqref="F10:H10">
    <cfRule type="expression" dxfId="596" priority="35">
      <formula>$E10="completar"</formula>
    </cfRule>
    <cfRule type="expression" dxfId="595" priority="36">
      <formula>$E10="sin iniciar"</formula>
    </cfRule>
  </conditionalFormatting>
  <conditionalFormatting sqref="R10">
    <cfRule type="expression" dxfId="594" priority="31">
      <formula>$H10="completar"</formula>
    </cfRule>
    <cfRule type="expression" dxfId="593" priority="32">
      <formula>$H10="sin iniciar"</formula>
    </cfRule>
  </conditionalFormatting>
  <conditionalFormatting sqref="M10">
    <cfRule type="expression" dxfId="592" priority="29">
      <formula>$G10="completar"</formula>
    </cfRule>
    <cfRule type="expression" dxfId="591" priority="30">
      <formula>$G10="sin iniciar"</formula>
    </cfRule>
  </conditionalFormatting>
  <conditionalFormatting sqref="F11:H11">
    <cfRule type="expression" dxfId="590" priority="27">
      <formula>$E11="completar"</formula>
    </cfRule>
    <cfRule type="expression" dxfId="589" priority="28">
      <formula>$E11="sin iniciar"</formula>
    </cfRule>
  </conditionalFormatting>
  <conditionalFormatting sqref="I11:K11 K12">
    <cfRule type="expression" dxfId="588" priority="25">
      <formula>$G11="completar"</formula>
    </cfRule>
    <cfRule type="expression" dxfId="587" priority="26">
      <formula>$G11="sin iniciar"</formula>
    </cfRule>
  </conditionalFormatting>
  <conditionalFormatting sqref="F11:H11">
    <cfRule type="expression" dxfId="586" priority="23">
      <formula>$E11="completar"</formula>
    </cfRule>
    <cfRule type="expression" dxfId="585" priority="24">
      <formula>$E11="sin iniciar"</formula>
    </cfRule>
  </conditionalFormatting>
  <conditionalFormatting sqref="R11">
    <cfRule type="expression" dxfId="584" priority="19">
      <formula>$H11="completar"</formula>
    </cfRule>
    <cfRule type="expression" dxfId="583" priority="20">
      <formula>$H11="sin iniciar"</formula>
    </cfRule>
  </conditionalFormatting>
  <conditionalFormatting sqref="M11">
    <cfRule type="expression" dxfId="582" priority="17">
      <formula>$G11="completar"</formula>
    </cfRule>
    <cfRule type="expression" dxfId="581" priority="18">
      <formula>$G11="sin iniciar"</formula>
    </cfRule>
  </conditionalFormatting>
  <conditionalFormatting sqref="F12:G12">
    <cfRule type="expression" dxfId="580" priority="15">
      <formula>$E12="completar"</formula>
    </cfRule>
    <cfRule type="expression" dxfId="579" priority="16">
      <formula>$E12="sin iniciar"</formula>
    </cfRule>
  </conditionalFormatting>
  <conditionalFormatting sqref="F12:G12">
    <cfRule type="expression" dxfId="578" priority="13">
      <formula>$E12="completar"</formula>
    </cfRule>
    <cfRule type="expression" dxfId="577" priority="14">
      <formula>$E12="sin iniciar"</formula>
    </cfRule>
  </conditionalFormatting>
  <conditionalFormatting sqref="H12">
    <cfRule type="expression" dxfId="576" priority="11">
      <formula>$E12="completar"</formula>
    </cfRule>
    <cfRule type="expression" dxfId="575" priority="12">
      <formula>$E12="sin iniciar"</formula>
    </cfRule>
  </conditionalFormatting>
  <conditionalFormatting sqref="I12:J12">
    <cfRule type="expression" dxfId="574" priority="9">
      <formula>$G12="completar"</formula>
    </cfRule>
    <cfRule type="expression" dxfId="573" priority="10">
      <formula>$G12="sin iniciar"</formula>
    </cfRule>
  </conditionalFormatting>
  <conditionalFormatting sqref="H12">
    <cfRule type="expression" dxfId="572" priority="7">
      <formula>$E12="completar"</formula>
    </cfRule>
    <cfRule type="expression" dxfId="571" priority="8">
      <formula>$E12="sin iniciar"</formula>
    </cfRule>
  </conditionalFormatting>
  <conditionalFormatting sqref="M12">
    <cfRule type="expression" dxfId="570" priority="5">
      <formula>$G12="completar"</formula>
    </cfRule>
    <cfRule type="expression" dxfId="569" priority="6">
      <formula>$G12="sin iniciar"</formula>
    </cfRule>
  </conditionalFormatting>
  <conditionalFormatting sqref="N12:Q12 S12:W12">
    <cfRule type="expression" dxfId="568" priority="3">
      <formula>$G12="completar"</formula>
    </cfRule>
    <cfRule type="expression" dxfId="567" priority="4">
      <formula>$G12="sin iniciar"</formula>
    </cfRule>
  </conditionalFormatting>
  <conditionalFormatting sqref="R12">
    <cfRule type="expression" dxfId="566" priority="1">
      <formula>$H12="completar"</formula>
    </cfRule>
    <cfRule type="expression" dxfId="565" priority="2">
      <formula>$H12="sin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opLeftCell="H13" zoomScale="91" zoomScaleNormal="91" workbookViewId="0">
      <selection activeCell="D43" sqref="D43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2.710937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57.570312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4.85546875" customWidth="1"/>
    <col min="23" max="23" width="19.85546875" customWidth="1"/>
  </cols>
  <sheetData>
    <row r="1" spans="1:24" ht="16.5" customHeight="1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</row>
    <row r="2" spans="1:24" ht="23.25" customHeight="1" x14ac:dyDescent="0.25">
      <c r="A2" s="71" t="s">
        <v>364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thickBot="1" x14ac:dyDescent="0.3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129" t="s">
        <v>387</v>
      </c>
    </row>
    <row r="5" spans="1:24" ht="99.95" customHeight="1" thickBot="1" x14ac:dyDescent="0.3">
      <c r="A5" s="23" t="s">
        <v>464</v>
      </c>
      <c r="B5" s="123" t="s">
        <v>365</v>
      </c>
      <c r="C5" s="8" t="s">
        <v>30</v>
      </c>
      <c r="D5" s="9" t="s">
        <v>366</v>
      </c>
      <c r="E5" s="124" t="s">
        <v>367</v>
      </c>
      <c r="F5" s="9" t="s">
        <v>368</v>
      </c>
      <c r="G5" s="44">
        <v>73010</v>
      </c>
      <c r="H5" s="9" t="s">
        <v>364</v>
      </c>
      <c r="I5" s="19">
        <v>5425</v>
      </c>
      <c r="J5" s="19">
        <v>6</v>
      </c>
      <c r="K5" s="19">
        <v>60</v>
      </c>
      <c r="L5" s="19">
        <v>603</v>
      </c>
      <c r="M5" s="19">
        <v>603000</v>
      </c>
      <c r="N5" s="19">
        <v>91019</v>
      </c>
      <c r="O5" s="19" t="s">
        <v>369</v>
      </c>
      <c r="P5" s="20" t="s">
        <v>370</v>
      </c>
      <c r="Q5" s="20" t="s">
        <v>371</v>
      </c>
      <c r="R5" s="125">
        <v>26145</v>
      </c>
      <c r="S5" s="19" t="s">
        <v>288</v>
      </c>
      <c r="T5" s="92">
        <v>43959</v>
      </c>
      <c r="U5" s="20" t="s">
        <v>288</v>
      </c>
      <c r="V5" s="20" t="s">
        <v>372</v>
      </c>
      <c r="W5" s="19" t="s">
        <v>288</v>
      </c>
    </row>
    <row r="6" spans="1:24" ht="99.95" customHeight="1" thickTop="1" thickBot="1" x14ac:dyDescent="0.3">
      <c r="A6" s="32" t="s">
        <v>464</v>
      </c>
      <c r="B6" s="123" t="s">
        <v>373</v>
      </c>
      <c r="C6" s="8" t="s">
        <v>30</v>
      </c>
      <c r="D6" s="9" t="s">
        <v>366</v>
      </c>
      <c r="E6" s="9" t="s">
        <v>375</v>
      </c>
      <c r="F6" s="9" t="s">
        <v>368</v>
      </c>
      <c r="G6" s="44">
        <v>73010</v>
      </c>
      <c r="H6" s="9" t="s">
        <v>364</v>
      </c>
      <c r="I6" s="19">
        <v>5425</v>
      </c>
      <c r="J6" s="19">
        <v>6</v>
      </c>
      <c r="K6" s="19">
        <v>60</v>
      </c>
      <c r="L6" s="19">
        <v>603</v>
      </c>
      <c r="M6" s="19">
        <v>603000</v>
      </c>
      <c r="N6" s="19">
        <v>91019</v>
      </c>
      <c r="O6" s="19" t="s">
        <v>369</v>
      </c>
      <c r="P6" s="20" t="s">
        <v>370</v>
      </c>
      <c r="Q6" s="20" t="s">
        <v>376</v>
      </c>
      <c r="R6" s="125">
        <v>6590</v>
      </c>
      <c r="S6" s="19" t="s">
        <v>288</v>
      </c>
      <c r="T6" s="92">
        <v>43959</v>
      </c>
      <c r="U6" s="20" t="s">
        <v>288</v>
      </c>
      <c r="V6" s="20" t="s">
        <v>377</v>
      </c>
      <c r="W6" s="19" t="s">
        <v>288</v>
      </c>
    </row>
    <row r="7" spans="1:24" ht="99.95" customHeight="1" thickTop="1" thickBot="1" x14ac:dyDescent="0.3">
      <c r="A7" s="23" t="s">
        <v>464</v>
      </c>
      <c r="B7" s="123" t="s">
        <v>374</v>
      </c>
      <c r="C7" s="8" t="s">
        <v>30</v>
      </c>
      <c r="D7" s="9" t="s">
        <v>366</v>
      </c>
      <c r="E7" s="9" t="s">
        <v>378</v>
      </c>
      <c r="F7" s="9" t="s">
        <v>368</v>
      </c>
      <c r="G7" s="44">
        <v>73010</v>
      </c>
      <c r="H7" s="9" t="s">
        <v>364</v>
      </c>
      <c r="I7" s="19">
        <v>5425</v>
      </c>
      <c r="J7" s="19">
        <v>6</v>
      </c>
      <c r="K7" s="19">
        <v>60</v>
      </c>
      <c r="L7" s="19">
        <v>603</v>
      </c>
      <c r="M7" s="19">
        <v>603000</v>
      </c>
      <c r="N7" s="19">
        <v>91019</v>
      </c>
      <c r="O7" s="19" t="s">
        <v>369</v>
      </c>
      <c r="P7" s="20" t="s">
        <v>370</v>
      </c>
      <c r="Q7" s="38" t="s">
        <v>379</v>
      </c>
      <c r="R7" s="126">
        <v>1498</v>
      </c>
      <c r="S7" s="19" t="s">
        <v>288</v>
      </c>
      <c r="T7" s="92">
        <v>43959</v>
      </c>
      <c r="U7" s="20" t="s">
        <v>288</v>
      </c>
      <c r="V7" s="20" t="s">
        <v>380</v>
      </c>
      <c r="W7" s="19" t="s">
        <v>288</v>
      </c>
      <c r="X7" s="16"/>
    </row>
    <row r="8" spans="1:24" s="52" customFormat="1" ht="90.75" thickBot="1" x14ac:dyDescent="0.3">
      <c r="A8" s="32" t="s">
        <v>464</v>
      </c>
      <c r="B8" s="127" t="s">
        <v>374</v>
      </c>
      <c r="C8" s="93" t="s">
        <v>30</v>
      </c>
      <c r="D8" s="11" t="s">
        <v>366</v>
      </c>
      <c r="E8" s="11" t="s">
        <v>378</v>
      </c>
      <c r="F8" s="11" t="s">
        <v>368</v>
      </c>
      <c r="G8" s="45">
        <v>73010</v>
      </c>
      <c r="H8" s="11" t="s">
        <v>364</v>
      </c>
      <c r="I8" s="12">
        <v>5425</v>
      </c>
      <c r="J8" s="12">
        <v>6</v>
      </c>
      <c r="K8" s="12">
        <v>60</v>
      </c>
      <c r="L8" s="12">
        <v>603</v>
      </c>
      <c r="M8" s="12">
        <v>603000</v>
      </c>
      <c r="N8" s="12">
        <v>91019</v>
      </c>
      <c r="O8" s="12" t="s">
        <v>369</v>
      </c>
      <c r="P8" s="116" t="s">
        <v>370</v>
      </c>
      <c r="Q8" s="116" t="s">
        <v>381</v>
      </c>
      <c r="R8" s="128">
        <v>750</v>
      </c>
      <c r="S8" s="12" t="s">
        <v>288</v>
      </c>
      <c r="T8" s="91">
        <v>43959</v>
      </c>
      <c r="U8" s="116" t="s">
        <v>288</v>
      </c>
      <c r="V8" s="116" t="s">
        <v>380</v>
      </c>
      <c r="W8" s="12" t="s">
        <v>288</v>
      </c>
      <c r="X8" s="51"/>
    </row>
    <row r="9" spans="1:24" s="41" customFormat="1" ht="90.75" thickBot="1" x14ac:dyDescent="0.3">
      <c r="A9" s="23" t="s">
        <v>464</v>
      </c>
      <c r="B9" s="123" t="s">
        <v>374</v>
      </c>
      <c r="C9" s="8" t="s">
        <v>30</v>
      </c>
      <c r="D9" s="9" t="s">
        <v>366</v>
      </c>
      <c r="E9" s="9" t="s">
        <v>378</v>
      </c>
      <c r="F9" s="9" t="s">
        <v>368</v>
      </c>
      <c r="G9" s="44">
        <v>73010</v>
      </c>
      <c r="H9" s="9" t="s">
        <v>364</v>
      </c>
      <c r="I9" s="19">
        <v>5425</v>
      </c>
      <c r="J9" s="19">
        <v>6</v>
      </c>
      <c r="K9" s="19">
        <v>60</v>
      </c>
      <c r="L9" s="19">
        <v>603</v>
      </c>
      <c r="M9" s="19">
        <v>603000</v>
      </c>
      <c r="N9" s="19">
        <v>91019</v>
      </c>
      <c r="O9" s="19" t="s">
        <v>369</v>
      </c>
      <c r="P9" s="20" t="s">
        <v>370</v>
      </c>
      <c r="Q9" s="20" t="s">
        <v>382</v>
      </c>
      <c r="R9" s="126">
        <v>134</v>
      </c>
      <c r="S9" s="19" t="s">
        <v>288</v>
      </c>
      <c r="T9" s="92">
        <v>43959</v>
      </c>
      <c r="U9" s="20" t="s">
        <v>288</v>
      </c>
      <c r="V9" s="20" t="s">
        <v>380</v>
      </c>
      <c r="W9" s="19" t="s">
        <v>288</v>
      </c>
      <c r="X9" s="40"/>
    </row>
    <row r="10" spans="1:24" ht="90.75" thickBot="1" x14ac:dyDescent="0.3">
      <c r="A10" s="32" t="s">
        <v>464</v>
      </c>
      <c r="B10" s="127" t="s">
        <v>374</v>
      </c>
      <c r="C10" s="93" t="s">
        <v>30</v>
      </c>
      <c r="D10" s="11" t="s">
        <v>366</v>
      </c>
      <c r="E10" s="11" t="s">
        <v>378</v>
      </c>
      <c r="F10" s="11" t="s">
        <v>368</v>
      </c>
      <c r="G10" s="45">
        <v>73010</v>
      </c>
      <c r="H10" s="11" t="s">
        <v>364</v>
      </c>
      <c r="I10" s="12">
        <v>5425</v>
      </c>
      <c r="J10" s="12">
        <v>6</v>
      </c>
      <c r="K10" s="12">
        <v>60</v>
      </c>
      <c r="L10" s="12">
        <v>603</v>
      </c>
      <c r="M10" s="12">
        <v>603000</v>
      </c>
      <c r="N10" s="12">
        <v>91019</v>
      </c>
      <c r="O10" s="12" t="s">
        <v>369</v>
      </c>
      <c r="P10" s="116" t="s">
        <v>370</v>
      </c>
      <c r="Q10" s="116" t="s">
        <v>383</v>
      </c>
      <c r="R10" s="128">
        <v>134</v>
      </c>
      <c r="S10" s="12" t="s">
        <v>288</v>
      </c>
      <c r="T10" s="91">
        <v>43959</v>
      </c>
      <c r="U10" s="116" t="s">
        <v>288</v>
      </c>
      <c r="V10" s="116" t="s">
        <v>380</v>
      </c>
      <c r="W10" s="12" t="s">
        <v>288</v>
      </c>
    </row>
    <row r="11" spans="1:24" ht="90.75" thickBot="1" x14ac:dyDescent="0.3">
      <c r="A11" s="23" t="s">
        <v>464</v>
      </c>
      <c r="B11" s="123" t="s">
        <v>374</v>
      </c>
      <c r="C11" s="8" t="s">
        <v>30</v>
      </c>
      <c r="D11" s="9" t="s">
        <v>366</v>
      </c>
      <c r="E11" s="9" t="s">
        <v>378</v>
      </c>
      <c r="F11" s="9" t="s">
        <v>368</v>
      </c>
      <c r="G11" s="44">
        <v>73010</v>
      </c>
      <c r="H11" s="9" t="s">
        <v>364</v>
      </c>
      <c r="I11" s="19">
        <v>5425</v>
      </c>
      <c r="J11" s="19">
        <v>6</v>
      </c>
      <c r="K11" s="19">
        <v>60</v>
      </c>
      <c r="L11" s="19">
        <v>603</v>
      </c>
      <c r="M11" s="19">
        <v>603000</v>
      </c>
      <c r="N11" s="19">
        <v>91019</v>
      </c>
      <c r="O11" s="19" t="s">
        <v>369</v>
      </c>
      <c r="P11" s="20" t="s">
        <v>370</v>
      </c>
      <c r="Q11" s="20" t="s">
        <v>384</v>
      </c>
      <c r="R11" s="126">
        <v>204</v>
      </c>
      <c r="S11" s="19" t="s">
        <v>288</v>
      </c>
      <c r="T11" s="92">
        <v>43959</v>
      </c>
      <c r="U11" s="20" t="s">
        <v>288</v>
      </c>
      <c r="V11" s="20" t="s">
        <v>380</v>
      </c>
      <c r="W11" s="19" t="s">
        <v>288</v>
      </c>
    </row>
    <row r="12" spans="1:24" ht="90" x14ac:dyDescent="0.25">
      <c r="A12" s="32" t="s">
        <v>464</v>
      </c>
      <c r="B12" s="178" t="s">
        <v>374</v>
      </c>
      <c r="C12" s="179" t="s">
        <v>30</v>
      </c>
      <c r="D12" s="180" t="s">
        <v>366</v>
      </c>
      <c r="E12" s="180" t="s">
        <v>378</v>
      </c>
      <c r="F12" s="180" t="s">
        <v>368</v>
      </c>
      <c r="G12" s="181">
        <v>73010</v>
      </c>
      <c r="H12" s="180" t="s">
        <v>364</v>
      </c>
      <c r="I12" s="182">
        <v>5425</v>
      </c>
      <c r="J12" s="182">
        <v>6</v>
      </c>
      <c r="K12" s="182">
        <v>60</v>
      </c>
      <c r="L12" s="182">
        <v>603</v>
      </c>
      <c r="M12" s="182">
        <v>603000</v>
      </c>
      <c r="N12" s="182">
        <v>91019</v>
      </c>
      <c r="O12" s="182" t="s">
        <v>369</v>
      </c>
      <c r="P12" s="183" t="s">
        <v>370</v>
      </c>
      <c r="Q12" s="183" t="s">
        <v>385</v>
      </c>
      <c r="R12" s="184">
        <v>7225</v>
      </c>
      <c r="S12" s="182" t="s">
        <v>288</v>
      </c>
      <c r="T12" s="185">
        <v>43959</v>
      </c>
      <c r="U12" s="183" t="s">
        <v>288</v>
      </c>
      <c r="V12" s="183" t="s">
        <v>380</v>
      </c>
      <c r="W12" s="182" t="s">
        <v>288</v>
      </c>
    </row>
    <row r="13" spans="1:24" ht="90.75" thickBot="1" x14ac:dyDescent="0.3">
      <c r="A13" s="169" t="s">
        <v>464</v>
      </c>
      <c r="B13" s="186" t="s">
        <v>374</v>
      </c>
      <c r="C13" s="187" t="s">
        <v>30</v>
      </c>
      <c r="D13" s="164" t="s">
        <v>366</v>
      </c>
      <c r="E13" s="164" t="s">
        <v>378</v>
      </c>
      <c r="F13" s="164" t="s">
        <v>368</v>
      </c>
      <c r="G13" s="163">
        <v>73010</v>
      </c>
      <c r="H13" s="164" t="s">
        <v>364</v>
      </c>
      <c r="I13" s="166">
        <v>5425</v>
      </c>
      <c r="J13" s="166">
        <v>6</v>
      </c>
      <c r="K13" s="166">
        <v>60</v>
      </c>
      <c r="L13" s="166">
        <v>603</v>
      </c>
      <c r="M13" s="166">
        <v>603000</v>
      </c>
      <c r="N13" s="166">
        <v>91019</v>
      </c>
      <c r="O13" s="166" t="s">
        <v>369</v>
      </c>
      <c r="P13" s="167" t="s">
        <v>370</v>
      </c>
      <c r="Q13" s="167" t="s">
        <v>386</v>
      </c>
      <c r="R13" s="188">
        <v>306</v>
      </c>
      <c r="S13" s="166" t="s">
        <v>288</v>
      </c>
      <c r="T13" s="189">
        <v>43959</v>
      </c>
      <c r="U13" s="167" t="s">
        <v>288</v>
      </c>
      <c r="V13" s="167" t="s">
        <v>380</v>
      </c>
      <c r="W13" s="166" t="s">
        <v>288</v>
      </c>
    </row>
    <row r="14" spans="1:24" ht="15.75" thickTop="1" x14ac:dyDescent="0.25">
      <c r="A14" s="176">
        <f>COUNTA(A5:A13)</f>
        <v>9</v>
      </c>
      <c r="B14" s="175" t="s">
        <v>441</v>
      </c>
      <c r="Q14" s="162" t="s">
        <v>442</v>
      </c>
      <c r="R14" s="140">
        <f>SUM(R5:R13)</f>
        <v>42986</v>
      </c>
    </row>
  </sheetData>
  <mergeCells count="2">
    <mergeCell ref="A1:V1"/>
    <mergeCell ref="I3:L3"/>
  </mergeCells>
  <conditionalFormatting sqref="S8:U9 I8:P9">
    <cfRule type="expression" dxfId="535" priority="81">
      <formula>$G8="completar"</formula>
    </cfRule>
    <cfRule type="expression" dxfId="534" priority="82">
      <formula>$G8="sin iniciar"</formula>
    </cfRule>
  </conditionalFormatting>
  <conditionalFormatting sqref="R9">
    <cfRule type="expression" dxfId="533" priority="187">
      <formula>$H9="completar"</formula>
    </cfRule>
    <cfRule type="expression" dxfId="532" priority="188">
      <formula>$H9="sin iniciar"</formula>
    </cfRule>
  </conditionalFormatting>
  <conditionalFormatting sqref="R8">
    <cfRule type="expression" dxfId="531" priority="185">
      <formula>$H8="completar"</formula>
    </cfRule>
    <cfRule type="expression" dxfId="530" priority="186">
      <formula>$H8="sin iniciar"</formula>
    </cfRule>
  </conditionalFormatting>
  <conditionalFormatting sqref="L5:Q5 S5:V5">
    <cfRule type="expression" dxfId="529" priority="177">
      <formula>$G5="completar"</formula>
    </cfRule>
    <cfRule type="expression" dxfId="528" priority="178">
      <formula>$G5="sin iniciar"</formula>
    </cfRule>
  </conditionalFormatting>
  <conditionalFormatting sqref="F5:H5 F8:H9">
    <cfRule type="expression" dxfId="527" priority="183">
      <formula>$E5="completar"</formula>
    </cfRule>
    <cfRule type="expression" dxfId="526" priority="184">
      <formula>$E5="sin iniciar"</formula>
    </cfRule>
  </conditionalFormatting>
  <conditionalFormatting sqref="I5:K5">
    <cfRule type="expression" dxfId="525" priority="181">
      <formula>$G5="completar"</formula>
    </cfRule>
    <cfRule type="expression" dxfId="524" priority="182">
      <formula>$G5="sin iniciar"</formula>
    </cfRule>
  </conditionalFormatting>
  <conditionalFormatting sqref="F5:H5">
    <cfRule type="expression" dxfId="523" priority="179">
      <formula>$E5="completar"</formula>
    </cfRule>
    <cfRule type="expression" dxfId="522" priority="180">
      <formula>$E5="sin iniciar"</formula>
    </cfRule>
  </conditionalFormatting>
  <conditionalFormatting sqref="W5">
    <cfRule type="expression" dxfId="521" priority="171">
      <formula>$G5="completar"</formula>
    </cfRule>
    <cfRule type="expression" dxfId="520" priority="172">
      <formula>$G5="sin iniciar"</formula>
    </cfRule>
  </conditionalFormatting>
  <conditionalFormatting sqref="S6:U6 L6:P6">
    <cfRule type="expression" dxfId="519" priority="161">
      <formula>$G6="completar"</formula>
    </cfRule>
    <cfRule type="expression" dxfId="518" priority="162">
      <formula>$G6="sin iniciar"</formula>
    </cfRule>
  </conditionalFormatting>
  <conditionalFormatting sqref="F6:H6">
    <cfRule type="expression" dxfId="517" priority="167">
      <formula>$E6="completar"</formula>
    </cfRule>
    <cfRule type="expression" dxfId="516" priority="168">
      <formula>$E6="sin iniciar"</formula>
    </cfRule>
  </conditionalFormatting>
  <conditionalFormatting sqref="I6:K6">
    <cfRule type="expression" dxfId="515" priority="165">
      <formula>$G6="completar"</formula>
    </cfRule>
    <cfRule type="expression" dxfId="514" priority="166">
      <formula>$G6="sin iniciar"</formula>
    </cfRule>
  </conditionalFormatting>
  <conditionalFormatting sqref="F6:H6">
    <cfRule type="expression" dxfId="513" priority="163">
      <formula>$E6="completar"</formula>
    </cfRule>
    <cfRule type="expression" dxfId="512" priority="164">
      <formula>$E6="sin iniciar"</formula>
    </cfRule>
  </conditionalFormatting>
  <conditionalFormatting sqref="Q6">
    <cfRule type="expression" dxfId="511" priority="159">
      <formula>#REF!="completar"</formula>
    </cfRule>
    <cfRule type="expression" dxfId="510" priority="160">
      <formula>#REF!="sin iniciar"</formula>
    </cfRule>
  </conditionalFormatting>
  <conditionalFormatting sqref="W6">
    <cfRule type="expression" dxfId="509" priority="157">
      <formula>#REF!="completar"</formula>
    </cfRule>
    <cfRule type="expression" dxfId="508" priority="158">
      <formula>#REF!="sin iniciar"</formula>
    </cfRule>
  </conditionalFormatting>
  <conditionalFormatting sqref="V6">
    <cfRule type="expression" dxfId="507" priority="155">
      <formula>$G6="completar"</formula>
    </cfRule>
    <cfRule type="expression" dxfId="506" priority="156">
      <formula>$G6="sin iniciar"</formula>
    </cfRule>
  </conditionalFormatting>
  <conditionalFormatting sqref="S7:U7 L7:P7">
    <cfRule type="expression" dxfId="505" priority="147">
      <formula>$G7="completar"</formula>
    </cfRule>
    <cfRule type="expression" dxfId="504" priority="148">
      <formula>$G7="sin iniciar"</formula>
    </cfRule>
  </conditionalFormatting>
  <conditionalFormatting sqref="F7:H7">
    <cfRule type="expression" dxfId="503" priority="153">
      <formula>$E7="completar"</formula>
    </cfRule>
    <cfRule type="expression" dxfId="502" priority="154">
      <formula>$E7="sin iniciar"</formula>
    </cfRule>
  </conditionalFormatting>
  <conditionalFormatting sqref="I7:K7">
    <cfRule type="expression" dxfId="501" priority="151">
      <formula>$G7="completar"</formula>
    </cfRule>
    <cfRule type="expression" dxfId="500" priority="152">
      <formula>$G7="sin iniciar"</formula>
    </cfRule>
  </conditionalFormatting>
  <conditionalFormatting sqref="F7:H7">
    <cfRule type="expression" dxfId="499" priority="149">
      <formula>$E7="completar"</formula>
    </cfRule>
    <cfRule type="expression" dxfId="498" priority="150">
      <formula>$E7="sin iniciar"</formula>
    </cfRule>
  </conditionalFormatting>
  <conditionalFormatting sqref="Q7">
    <cfRule type="expression" dxfId="497" priority="145">
      <formula>#REF!="completar"</formula>
    </cfRule>
    <cfRule type="expression" dxfId="496" priority="146">
      <formula>#REF!="sin iniciar"</formula>
    </cfRule>
  </conditionalFormatting>
  <conditionalFormatting sqref="W7">
    <cfRule type="expression" dxfId="495" priority="143">
      <formula>#REF!="completar"</formula>
    </cfRule>
    <cfRule type="expression" dxfId="494" priority="144">
      <formula>#REF!="sin iniciar"</formula>
    </cfRule>
  </conditionalFormatting>
  <conditionalFormatting sqref="V7">
    <cfRule type="expression" dxfId="493" priority="141">
      <formula>$G7="completar"</formula>
    </cfRule>
    <cfRule type="expression" dxfId="492" priority="142">
      <formula>$G7="sin iniciar"</formula>
    </cfRule>
  </conditionalFormatting>
  <conditionalFormatting sqref="S10:U10 L10:P10">
    <cfRule type="expression" dxfId="491" priority="133">
      <formula>$G10="completar"</formula>
    </cfRule>
    <cfRule type="expression" dxfId="490" priority="134">
      <formula>$G10="sin iniciar"</formula>
    </cfRule>
  </conditionalFormatting>
  <conditionalFormatting sqref="F10:H10">
    <cfRule type="expression" dxfId="489" priority="139">
      <formula>$E10="completar"</formula>
    </cfRule>
    <cfRule type="expression" dxfId="488" priority="140">
      <formula>$E10="sin iniciar"</formula>
    </cfRule>
  </conditionalFormatting>
  <conditionalFormatting sqref="I10:K10">
    <cfRule type="expression" dxfId="487" priority="137">
      <formula>$G10="completar"</formula>
    </cfRule>
    <cfRule type="expression" dxfId="486" priority="138">
      <formula>$G10="sin iniciar"</formula>
    </cfRule>
  </conditionalFormatting>
  <conditionalFormatting sqref="F10:H10">
    <cfRule type="expression" dxfId="485" priority="135">
      <formula>$E10="completar"</formula>
    </cfRule>
    <cfRule type="expression" dxfId="484" priority="136">
      <formula>$E10="sin iniciar"</formula>
    </cfRule>
  </conditionalFormatting>
  <conditionalFormatting sqref="Q10">
    <cfRule type="expression" dxfId="483" priority="131">
      <formula>#REF!="completar"</formula>
    </cfRule>
    <cfRule type="expression" dxfId="482" priority="132">
      <formula>#REF!="sin iniciar"</formula>
    </cfRule>
  </conditionalFormatting>
  <conditionalFormatting sqref="W10">
    <cfRule type="expression" dxfId="481" priority="129">
      <formula>#REF!="completar"</formula>
    </cfRule>
    <cfRule type="expression" dxfId="480" priority="130">
      <formula>#REF!="sin iniciar"</formula>
    </cfRule>
  </conditionalFormatting>
  <conditionalFormatting sqref="V10">
    <cfRule type="expression" dxfId="479" priority="127">
      <formula>$G10="completar"</formula>
    </cfRule>
    <cfRule type="expression" dxfId="478" priority="128">
      <formula>$G10="sin iniciar"</formula>
    </cfRule>
  </conditionalFormatting>
  <conditionalFormatting sqref="S11:U11 L11:P11">
    <cfRule type="expression" dxfId="477" priority="119">
      <formula>$G11="completar"</formula>
    </cfRule>
    <cfRule type="expression" dxfId="476" priority="120">
      <formula>$G11="sin iniciar"</formula>
    </cfRule>
  </conditionalFormatting>
  <conditionalFormatting sqref="F11:H11">
    <cfRule type="expression" dxfId="475" priority="125">
      <formula>$E11="completar"</formula>
    </cfRule>
    <cfRule type="expression" dxfId="474" priority="126">
      <formula>$E11="sin iniciar"</formula>
    </cfRule>
  </conditionalFormatting>
  <conditionalFormatting sqref="I11:K11">
    <cfRule type="expression" dxfId="473" priority="123">
      <formula>$G11="completar"</formula>
    </cfRule>
    <cfRule type="expression" dxfId="472" priority="124">
      <formula>$G11="sin iniciar"</formula>
    </cfRule>
  </conditionalFormatting>
  <conditionalFormatting sqref="F11:H11">
    <cfRule type="expression" dxfId="471" priority="121">
      <formula>$E11="completar"</formula>
    </cfRule>
    <cfRule type="expression" dxfId="470" priority="122">
      <formula>$E11="sin iniciar"</formula>
    </cfRule>
  </conditionalFormatting>
  <conditionalFormatting sqref="Q11">
    <cfRule type="expression" dxfId="469" priority="117">
      <formula>#REF!="completar"</formula>
    </cfRule>
    <cfRule type="expression" dxfId="468" priority="118">
      <formula>#REF!="sin iniciar"</formula>
    </cfRule>
  </conditionalFormatting>
  <conditionalFormatting sqref="W11">
    <cfRule type="expression" dxfId="467" priority="115">
      <formula>#REF!="completar"</formula>
    </cfRule>
    <cfRule type="expression" dxfId="466" priority="116">
      <formula>#REF!="sin iniciar"</formula>
    </cfRule>
  </conditionalFormatting>
  <conditionalFormatting sqref="V11">
    <cfRule type="expression" dxfId="465" priority="113">
      <formula>$G11="completar"</formula>
    </cfRule>
    <cfRule type="expression" dxfId="464" priority="114">
      <formula>$G11="sin iniciar"</formula>
    </cfRule>
  </conditionalFormatting>
  <conditionalFormatting sqref="S12:U12 L12:P12">
    <cfRule type="expression" dxfId="463" priority="105">
      <formula>$G12="completar"</formula>
    </cfRule>
    <cfRule type="expression" dxfId="462" priority="106">
      <formula>$G12="sin iniciar"</formula>
    </cfRule>
  </conditionalFormatting>
  <conditionalFormatting sqref="F12:H12">
    <cfRule type="expression" dxfId="461" priority="111">
      <formula>$E12="completar"</formula>
    </cfRule>
    <cfRule type="expression" dxfId="460" priority="112">
      <formula>$E12="sin iniciar"</formula>
    </cfRule>
  </conditionalFormatting>
  <conditionalFormatting sqref="I12:K12">
    <cfRule type="expression" dxfId="459" priority="109">
      <formula>$G12="completar"</formula>
    </cfRule>
    <cfRule type="expression" dxfId="458" priority="110">
      <formula>$G12="sin iniciar"</formula>
    </cfRule>
  </conditionalFormatting>
  <conditionalFormatting sqref="F12:H12">
    <cfRule type="expression" dxfId="457" priority="107">
      <formula>$E12="completar"</formula>
    </cfRule>
    <cfRule type="expression" dxfId="456" priority="108">
      <formula>$E12="sin iniciar"</formula>
    </cfRule>
  </conditionalFormatting>
  <conditionalFormatting sqref="Q12">
    <cfRule type="expression" dxfId="455" priority="103">
      <formula>#REF!="completar"</formula>
    </cfRule>
    <cfRule type="expression" dxfId="454" priority="104">
      <formula>#REF!="sin iniciar"</formula>
    </cfRule>
  </conditionalFormatting>
  <conditionalFormatting sqref="W12">
    <cfRule type="expression" dxfId="453" priority="101">
      <formula>#REF!="completar"</formula>
    </cfRule>
    <cfRule type="expression" dxfId="452" priority="102">
      <formula>#REF!="sin iniciar"</formula>
    </cfRule>
  </conditionalFormatting>
  <conditionalFormatting sqref="V12">
    <cfRule type="expression" dxfId="451" priority="99">
      <formula>$G12="completar"</formula>
    </cfRule>
    <cfRule type="expression" dxfId="450" priority="100">
      <formula>$G12="sin iniciar"</formula>
    </cfRule>
  </conditionalFormatting>
  <conditionalFormatting sqref="S13:U13 L13:P13">
    <cfRule type="expression" dxfId="449" priority="91">
      <formula>$G13="completar"</formula>
    </cfRule>
    <cfRule type="expression" dxfId="448" priority="92">
      <formula>$G13="sin iniciar"</formula>
    </cfRule>
  </conditionalFormatting>
  <conditionalFormatting sqref="F13:H13">
    <cfRule type="expression" dxfId="447" priority="97">
      <formula>$E13="completar"</formula>
    </cfRule>
    <cfRule type="expression" dxfId="446" priority="98">
      <formula>$E13="sin iniciar"</formula>
    </cfRule>
  </conditionalFormatting>
  <conditionalFormatting sqref="I13:K13">
    <cfRule type="expression" dxfId="445" priority="95">
      <formula>$G13="completar"</formula>
    </cfRule>
    <cfRule type="expression" dxfId="444" priority="96">
      <formula>$G13="sin iniciar"</formula>
    </cfRule>
  </conditionalFormatting>
  <conditionalFormatting sqref="F13:H13">
    <cfRule type="expression" dxfId="443" priority="93">
      <formula>$E13="completar"</formula>
    </cfRule>
    <cfRule type="expression" dxfId="442" priority="94">
      <formula>$E13="sin iniciar"</formula>
    </cfRule>
  </conditionalFormatting>
  <conditionalFormatting sqref="Q13">
    <cfRule type="expression" dxfId="441" priority="89">
      <formula>#REF!="completar"</formula>
    </cfRule>
    <cfRule type="expression" dxfId="440" priority="90">
      <formula>#REF!="sin iniciar"</formula>
    </cfRule>
  </conditionalFormatting>
  <conditionalFormatting sqref="W13">
    <cfRule type="expression" dxfId="439" priority="87">
      <formula>#REF!="completar"</formula>
    </cfRule>
    <cfRule type="expression" dxfId="438" priority="88">
      <formula>#REF!="sin iniciar"</formula>
    </cfRule>
  </conditionalFormatting>
  <conditionalFormatting sqref="V13">
    <cfRule type="expression" dxfId="437" priority="85">
      <formula>$G13="completar"</formula>
    </cfRule>
    <cfRule type="expression" dxfId="436" priority="86">
      <formula>$G13="sin iniciar"</formula>
    </cfRule>
  </conditionalFormatting>
  <conditionalFormatting sqref="I12:K13">
    <cfRule type="expression" dxfId="435" priority="11">
      <formula>$G12="completar"</formula>
    </cfRule>
    <cfRule type="expression" dxfId="434" priority="12">
      <formula>$G12="sin iniciar"</formula>
    </cfRule>
  </conditionalFormatting>
  <conditionalFormatting sqref="S12:U13 L12:P13">
    <cfRule type="expression" dxfId="433" priority="7">
      <formula>$G12="completar"</formula>
    </cfRule>
    <cfRule type="expression" dxfId="432" priority="8">
      <formula>$G12="sin iniciar"</formula>
    </cfRule>
  </conditionalFormatting>
  <conditionalFormatting sqref="V12:V13">
    <cfRule type="expression" dxfId="431" priority="1">
      <formula>$G12="completar"</formula>
    </cfRule>
    <cfRule type="expression" dxfId="430" priority="2">
      <formula>$G12="sin iniciar"</formula>
    </cfRule>
  </conditionalFormatting>
  <conditionalFormatting sqref="S8:U8 L8:P8">
    <cfRule type="expression" dxfId="429" priority="63">
      <formula>$G8="completar"</formula>
    </cfRule>
    <cfRule type="expression" dxfId="428" priority="64">
      <formula>$G8="sin iniciar"</formula>
    </cfRule>
  </conditionalFormatting>
  <conditionalFormatting sqref="F8:H8">
    <cfRule type="expression" dxfId="427" priority="69">
      <formula>$E8="completar"</formula>
    </cfRule>
    <cfRule type="expression" dxfId="426" priority="70">
      <formula>$E8="sin iniciar"</formula>
    </cfRule>
  </conditionalFormatting>
  <conditionalFormatting sqref="I8:K8">
    <cfRule type="expression" dxfId="425" priority="67">
      <formula>$G8="completar"</formula>
    </cfRule>
    <cfRule type="expression" dxfId="424" priority="68">
      <formula>$G8="sin iniciar"</formula>
    </cfRule>
  </conditionalFormatting>
  <conditionalFormatting sqref="F8:H8">
    <cfRule type="expression" dxfId="423" priority="65">
      <formula>$E8="completar"</formula>
    </cfRule>
    <cfRule type="expression" dxfId="422" priority="66">
      <formula>$E8="sin iniciar"</formula>
    </cfRule>
  </conditionalFormatting>
  <conditionalFormatting sqref="Q8">
    <cfRule type="expression" dxfId="421" priority="61">
      <formula>#REF!="completar"</formula>
    </cfRule>
    <cfRule type="expression" dxfId="420" priority="62">
      <formula>#REF!="sin iniciar"</formula>
    </cfRule>
  </conditionalFormatting>
  <conditionalFormatting sqref="W8">
    <cfRule type="expression" dxfId="419" priority="59">
      <formula>#REF!="completar"</formula>
    </cfRule>
    <cfRule type="expression" dxfId="418" priority="60">
      <formula>#REF!="sin iniciar"</formula>
    </cfRule>
  </conditionalFormatting>
  <conditionalFormatting sqref="V8">
    <cfRule type="expression" dxfId="417" priority="57">
      <formula>$G8="completar"</formula>
    </cfRule>
    <cfRule type="expression" dxfId="416" priority="58">
      <formula>$G8="sin iniciar"</formula>
    </cfRule>
  </conditionalFormatting>
  <conditionalFormatting sqref="S9:U9 L9:P9">
    <cfRule type="expression" dxfId="415" priority="49">
      <formula>$G9="completar"</formula>
    </cfRule>
    <cfRule type="expression" dxfId="414" priority="50">
      <formula>$G9="sin iniciar"</formula>
    </cfRule>
  </conditionalFormatting>
  <conditionalFormatting sqref="F9:H9">
    <cfRule type="expression" dxfId="413" priority="55">
      <formula>$E9="completar"</formula>
    </cfRule>
    <cfRule type="expression" dxfId="412" priority="56">
      <formula>$E9="sin iniciar"</formula>
    </cfRule>
  </conditionalFormatting>
  <conditionalFormatting sqref="I9:K9">
    <cfRule type="expression" dxfId="411" priority="53">
      <formula>$G9="completar"</formula>
    </cfRule>
    <cfRule type="expression" dxfId="410" priority="54">
      <formula>$G9="sin iniciar"</formula>
    </cfRule>
  </conditionalFormatting>
  <conditionalFormatting sqref="F9:H9">
    <cfRule type="expression" dxfId="409" priority="51">
      <formula>$E9="completar"</formula>
    </cfRule>
    <cfRule type="expression" dxfId="408" priority="52">
      <formula>$E9="sin iniciar"</formula>
    </cfRule>
  </conditionalFormatting>
  <conditionalFormatting sqref="Q9">
    <cfRule type="expression" dxfId="407" priority="47">
      <formula>#REF!="completar"</formula>
    </cfRule>
    <cfRule type="expression" dxfId="406" priority="48">
      <formula>#REF!="sin iniciar"</formula>
    </cfRule>
  </conditionalFormatting>
  <conditionalFormatting sqref="W9">
    <cfRule type="expression" dxfId="405" priority="45">
      <formula>#REF!="completar"</formula>
    </cfRule>
    <cfRule type="expression" dxfId="404" priority="46">
      <formula>#REF!="sin iniciar"</formula>
    </cfRule>
  </conditionalFormatting>
  <conditionalFormatting sqref="V9">
    <cfRule type="expression" dxfId="403" priority="43">
      <formula>$G9="completar"</formula>
    </cfRule>
    <cfRule type="expression" dxfId="402" priority="44">
      <formula>$G9="sin iniciar"</formula>
    </cfRule>
  </conditionalFormatting>
  <conditionalFormatting sqref="S10:U10 L10:P10">
    <cfRule type="expression" dxfId="401" priority="35">
      <formula>$G10="completar"</formula>
    </cfRule>
    <cfRule type="expression" dxfId="400" priority="36">
      <formula>$G10="sin iniciar"</formula>
    </cfRule>
  </conditionalFormatting>
  <conditionalFormatting sqref="F10:H10">
    <cfRule type="expression" dxfId="399" priority="41">
      <formula>$E10="completar"</formula>
    </cfRule>
    <cfRule type="expression" dxfId="398" priority="42">
      <formula>$E10="sin iniciar"</formula>
    </cfRule>
  </conditionalFormatting>
  <conditionalFormatting sqref="I10:K10">
    <cfRule type="expression" dxfId="397" priority="39">
      <formula>$G10="completar"</formula>
    </cfRule>
    <cfRule type="expression" dxfId="396" priority="40">
      <formula>$G10="sin iniciar"</formula>
    </cfRule>
  </conditionalFormatting>
  <conditionalFormatting sqref="F10:H10">
    <cfRule type="expression" dxfId="395" priority="37">
      <formula>$E10="completar"</formula>
    </cfRule>
    <cfRule type="expression" dxfId="394" priority="38">
      <formula>$E10="sin iniciar"</formula>
    </cfRule>
  </conditionalFormatting>
  <conditionalFormatting sqref="Q10">
    <cfRule type="expression" dxfId="393" priority="33">
      <formula>#REF!="completar"</formula>
    </cfRule>
    <cfRule type="expression" dxfId="392" priority="34">
      <formula>#REF!="sin iniciar"</formula>
    </cfRule>
  </conditionalFormatting>
  <conditionalFormatting sqref="W10">
    <cfRule type="expression" dxfId="391" priority="31">
      <formula>#REF!="completar"</formula>
    </cfRule>
    <cfRule type="expression" dxfId="390" priority="32">
      <formula>#REF!="sin iniciar"</formula>
    </cfRule>
  </conditionalFormatting>
  <conditionalFormatting sqref="V10">
    <cfRule type="expression" dxfId="389" priority="29">
      <formula>$G10="completar"</formula>
    </cfRule>
    <cfRule type="expression" dxfId="388" priority="30">
      <formula>$G10="sin iniciar"</formula>
    </cfRule>
  </conditionalFormatting>
  <conditionalFormatting sqref="S11:U11 L11:P11">
    <cfRule type="expression" dxfId="387" priority="21">
      <formula>$G11="completar"</formula>
    </cfRule>
    <cfRule type="expression" dxfId="386" priority="22">
      <formula>$G11="sin iniciar"</formula>
    </cfRule>
  </conditionalFormatting>
  <conditionalFormatting sqref="F11:H11">
    <cfRule type="expression" dxfId="385" priority="27">
      <formula>$E11="completar"</formula>
    </cfRule>
    <cfRule type="expression" dxfId="384" priority="28">
      <formula>$E11="sin iniciar"</formula>
    </cfRule>
  </conditionalFormatting>
  <conditionalFormatting sqref="I11:K11">
    <cfRule type="expression" dxfId="383" priority="25">
      <formula>$G11="completar"</formula>
    </cfRule>
    <cfRule type="expression" dxfId="382" priority="26">
      <formula>$G11="sin iniciar"</formula>
    </cfRule>
  </conditionalFormatting>
  <conditionalFormatting sqref="F11:H11">
    <cfRule type="expression" dxfId="381" priority="23">
      <formula>$E11="completar"</formula>
    </cfRule>
    <cfRule type="expression" dxfId="380" priority="24">
      <formula>$E11="sin iniciar"</formula>
    </cfRule>
  </conditionalFormatting>
  <conditionalFormatting sqref="Q11">
    <cfRule type="expression" dxfId="379" priority="19">
      <formula>#REF!="completar"</formula>
    </cfRule>
    <cfRule type="expression" dxfId="378" priority="20">
      <formula>#REF!="sin iniciar"</formula>
    </cfRule>
  </conditionalFormatting>
  <conditionalFormatting sqref="W11">
    <cfRule type="expression" dxfId="377" priority="17">
      <formula>#REF!="completar"</formula>
    </cfRule>
    <cfRule type="expression" dxfId="376" priority="18">
      <formula>#REF!="sin iniciar"</formula>
    </cfRule>
  </conditionalFormatting>
  <conditionalFormatting sqref="V11">
    <cfRule type="expression" dxfId="375" priority="15">
      <formula>$G11="completar"</formula>
    </cfRule>
    <cfRule type="expression" dxfId="374" priority="16">
      <formula>$G11="sin iniciar"</formula>
    </cfRule>
  </conditionalFormatting>
  <conditionalFormatting sqref="F12:H13">
    <cfRule type="expression" dxfId="373" priority="13">
      <formula>$E12="completar"</formula>
    </cfRule>
    <cfRule type="expression" dxfId="372" priority="14">
      <formula>$E12="sin iniciar"</formula>
    </cfRule>
  </conditionalFormatting>
  <conditionalFormatting sqref="F12:H13">
    <cfRule type="expression" dxfId="371" priority="9">
      <formula>$E12="completar"</formula>
    </cfRule>
    <cfRule type="expression" dxfId="370" priority="10">
      <formula>$E12="sin iniciar"</formula>
    </cfRule>
  </conditionalFormatting>
  <conditionalFormatting sqref="Q12:Q13">
    <cfRule type="expression" dxfId="369" priority="5">
      <formula>#REF!="completar"</formula>
    </cfRule>
    <cfRule type="expression" dxfId="368" priority="6">
      <formula>#REF!="sin iniciar"</formula>
    </cfRule>
  </conditionalFormatting>
  <conditionalFormatting sqref="W12:W13">
    <cfRule type="expression" dxfId="367" priority="3">
      <formula>#REF!="completar"</formula>
    </cfRule>
    <cfRule type="expression" dxfId="366" priority="4">
      <formula>#REF!="sin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opLeftCell="G4" zoomScale="91" zoomScaleNormal="91" workbookViewId="0">
      <selection activeCell="D12" sqref="D12"/>
    </sheetView>
  </sheetViews>
  <sheetFormatPr baseColWidth="10" defaultColWidth="9.140625" defaultRowHeight="15" x14ac:dyDescent="0.25"/>
  <cols>
    <col min="1" max="1" width="27.7109375" customWidth="1"/>
    <col min="2" max="2" width="20.85546875" style="2" customWidth="1"/>
    <col min="3" max="3" width="31.710937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57.570312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4.85546875" customWidth="1"/>
    <col min="23" max="23" width="19.85546875" customWidth="1"/>
  </cols>
  <sheetData>
    <row r="1" spans="1:24" ht="16.5" customHeight="1" x14ac:dyDescent="0.25">
      <c r="A1" s="683" t="s">
        <v>320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</row>
    <row r="2" spans="1:24" ht="23.25" customHeight="1" x14ac:dyDescent="0.25">
      <c r="A2" s="71" t="s">
        <v>440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129" t="s">
        <v>387</v>
      </c>
    </row>
    <row r="5" spans="1:24" ht="99.75" x14ac:dyDescent="0.25">
      <c r="A5" s="74" t="s">
        <v>465</v>
      </c>
      <c r="B5" s="19">
        <v>2760000452</v>
      </c>
      <c r="C5" s="8" t="s">
        <v>429</v>
      </c>
      <c r="D5" s="135" t="s">
        <v>430</v>
      </c>
      <c r="E5" s="9" t="s">
        <v>431</v>
      </c>
      <c r="F5" s="19" t="s">
        <v>432</v>
      </c>
      <c r="G5" s="44">
        <v>76010</v>
      </c>
      <c r="H5" s="44" t="s">
        <v>433</v>
      </c>
      <c r="I5" s="19">
        <v>4124</v>
      </c>
      <c r="J5" s="19">
        <v>2</v>
      </c>
      <c r="K5" s="19">
        <v>22</v>
      </c>
      <c r="L5" s="19">
        <v>221</v>
      </c>
      <c r="M5" s="19">
        <v>221012</v>
      </c>
      <c r="N5" s="19">
        <v>91019</v>
      </c>
      <c r="O5" s="19"/>
      <c r="P5" s="20"/>
      <c r="Q5" s="491" t="s">
        <v>430</v>
      </c>
      <c r="R5" s="79">
        <v>269346</v>
      </c>
      <c r="S5" s="42" t="s">
        <v>30</v>
      </c>
      <c r="T5" s="119">
        <v>43922</v>
      </c>
      <c r="U5" s="44" t="s">
        <v>30</v>
      </c>
      <c r="V5" s="19"/>
      <c r="W5" s="136">
        <v>43957</v>
      </c>
    </row>
    <row r="6" spans="1:24" ht="80.099999999999994" customHeight="1" x14ac:dyDescent="0.25">
      <c r="A6" s="32" t="s">
        <v>465</v>
      </c>
      <c r="B6" s="19">
        <v>2760000478</v>
      </c>
      <c r="C6" s="8" t="s">
        <v>429</v>
      </c>
      <c r="D6" s="135" t="s">
        <v>434</v>
      </c>
      <c r="E6" s="53" t="s">
        <v>435</v>
      </c>
      <c r="F6" s="19" t="s">
        <v>432</v>
      </c>
      <c r="G6" s="44">
        <v>76010</v>
      </c>
      <c r="H6" s="45" t="s">
        <v>433</v>
      </c>
      <c r="I6" s="56">
        <v>4124</v>
      </c>
      <c r="J6" s="56">
        <v>2</v>
      </c>
      <c r="K6" s="56">
        <v>22</v>
      </c>
      <c r="L6" s="56">
        <v>221</v>
      </c>
      <c r="M6" s="56">
        <v>221012</v>
      </c>
      <c r="N6" s="56">
        <v>91019</v>
      </c>
      <c r="O6" s="45"/>
      <c r="P6" s="45"/>
      <c r="Q6" s="492" t="s">
        <v>434</v>
      </c>
      <c r="R6" s="79">
        <v>9823.7999999999993</v>
      </c>
      <c r="S6" s="45" t="s">
        <v>30</v>
      </c>
      <c r="T6" s="117">
        <v>43929</v>
      </c>
      <c r="U6" s="45" t="s">
        <v>30</v>
      </c>
      <c r="V6" s="45"/>
      <c r="W6" s="117">
        <v>43957</v>
      </c>
    </row>
    <row r="7" spans="1:24" ht="80.099999999999994" customHeight="1" x14ac:dyDescent="0.25">
      <c r="A7" s="74" t="s">
        <v>465</v>
      </c>
      <c r="B7" s="198">
        <v>2760000477</v>
      </c>
      <c r="C7" s="96" t="s">
        <v>429</v>
      </c>
      <c r="D7" s="199" t="s">
        <v>436</v>
      </c>
      <c r="E7" s="200" t="s">
        <v>437</v>
      </c>
      <c r="F7" s="198" t="s">
        <v>432</v>
      </c>
      <c r="G7" s="201">
        <v>76010</v>
      </c>
      <c r="H7" s="201" t="s">
        <v>433</v>
      </c>
      <c r="I7" s="202">
        <v>4124</v>
      </c>
      <c r="J7" s="202">
        <v>2</v>
      </c>
      <c r="K7" s="202">
        <v>22</v>
      </c>
      <c r="L7" s="202">
        <v>221</v>
      </c>
      <c r="M7" s="202">
        <v>221012</v>
      </c>
      <c r="N7" s="202">
        <v>91019</v>
      </c>
      <c r="O7" s="201"/>
      <c r="P7" s="201"/>
      <c r="Q7" s="342" t="s">
        <v>436</v>
      </c>
      <c r="R7" s="191">
        <v>16516.5</v>
      </c>
      <c r="S7" s="201" t="s">
        <v>30</v>
      </c>
      <c r="T7" s="203">
        <v>43929</v>
      </c>
      <c r="U7" s="201" t="s">
        <v>30</v>
      </c>
      <c r="V7" s="201"/>
      <c r="W7" s="203">
        <v>43957</v>
      </c>
      <c r="X7" s="16"/>
    </row>
    <row r="8" spans="1:24" s="51" customFormat="1" ht="85.5" x14ac:dyDescent="0.25">
      <c r="A8" s="177" t="s">
        <v>465</v>
      </c>
      <c r="B8" s="182">
        <v>2760000479</v>
      </c>
      <c r="C8" s="179" t="s">
        <v>429</v>
      </c>
      <c r="D8" s="494" t="s">
        <v>438</v>
      </c>
      <c r="E8" s="180" t="s">
        <v>439</v>
      </c>
      <c r="F8" s="182" t="s">
        <v>432</v>
      </c>
      <c r="G8" s="181">
        <v>76010</v>
      </c>
      <c r="H8" s="181" t="s">
        <v>433</v>
      </c>
      <c r="I8" s="190">
        <v>4124</v>
      </c>
      <c r="J8" s="190">
        <v>2</v>
      </c>
      <c r="K8" s="190">
        <v>22</v>
      </c>
      <c r="L8" s="190">
        <v>221</v>
      </c>
      <c r="M8" s="190">
        <v>221012</v>
      </c>
      <c r="N8" s="190">
        <v>91019</v>
      </c>
      <c r="O8" s="181"/>
      <c r="P8" s="181"/>
      <c r="Q8" s="495" t="s">
        <v>438</v>
      </c>
      <c r="R8" s="191">
        <v>13009.92</v>
      </c>
      <c r="S8" s="181" t="s">
        <v>30</v>
      </c>
      <c r="T8" s="383">
        <v>43945</v>
      </c>
      <c r="U8" s="181" t="s">
        <v>30</v>
      </c>
      <c r="V8" s="181"/>
      <c r="W8" s="383">
        <v>43957</v>
      </c>
    </row>
    <row r="9" spans="1:24" s="40" customFormat="1" ht="71.25" x14ac:dyDescent="0.25">
      <c r="A9" s="23" t="s">
        <v>711</v>
      </c>
      <c r="B9" s="19">
        <v>2760000700</v>
      </c>
      <c r="C9" s="8" t="s">
        <v>429</v>
      </c>
      <c r="D9" s="135" t="s">
        <v>712</v>
      </c>
      <c r="E9" s="9" t="s">
        <v>713</v>
      </c>
      <c r="F9" s="19" t="s">
        <v>59</v>
      </c>
      <c r="G9" s="44">
        <v>76010</v>
      </c>
      <c r="H9" s="44" t="s">
        <v>433</v>
      </c>
      <c r="I9" s="54" t="s">
        <v>720</v>
      </c>
      <c r="J9" s="54" t="s">
        <v>393</v>
      </c>
      <c r="K9" s="54" t="s">
        <v>721</v>
      </c>
      <c r="L9" s="54" t="s">
        <v>722</v>
      </c>
      <c r="M9" s="54" t="s">
        <v>723</v>
      </c>
      <c r="N9" s="54" t="s">
        <v>724</v>
      </c>
      <c r="O9" s="19"/>
      <c r="P9" s="20"/>
      <c r="Q9" s="490" t="s">
        <v>714</v>
      </c>
      <c r="R9" s="489" t="s">
        <v>725</v>
      </c>
      <c r="S9" s="42" t="s">
        <v>30</v>
      </c>
      <c r="T9" s="119">
        <v>43956</v>
      </c>
      <c r="U9" s="44" t="s">
        <v>30</v>
      </c>
      <c r="V9" s="19"/>
      <c r="W9" s="82">
        <v>44013</v>
      </c>
    </row>
    <row r="10" spans="1:24" ht="72" thickBot="1" x14ac:dyDescent="0.3">
      <c r="A10" s="170" t="s">
        <v>711</v>
      </c>
      <c r="B10" s="204"/>
      <c r="C10" s="171" t="s">
        <v>429</v>
      </c>
      <c r="D10" s="205" t="s">
        <v>715</v>
      </c>
      <c r="E10" s="172" t="s">
        <v>716</v>
      </c>
      <c r="F10" s="204" t="s">
        <v>717</v>
      </c>
      <c r="G10" s="174">
        <v>76010</v>
      </c>
      <c r="H10" s="174" t="s">
        <v>433</v>
      </c>
      <c r="I10" s="204">
        <v>4124</v>
      </c>
      <c r="J10" s="204">
        <v>6</v>
      </c>
      <c r="K10" s="204">
        <v>60</v>
      </c>
      <c r="L10" s="204">
        <v>603</v>
      </c>
      <c r="M10" s="204">
        <v>603000</v>
      </c>
      <c r="N10" s="204">
        <v>91019</v>
      </c>
      <c r="O10" s="173" t="s">
        <v>718</v>
      </c>
      <c r="P10" s="351"/>
      <c r="Q10" s="205" t="s">
        <v>719</v>
      </c>
      <c r="R10" s="496">
        <f>10121.65+5303.68</f>
        <v>15425.33</v>
      </c>
      <c r="S10" s="173" t="s">
        <v>30</v>
      </c>
      <c r="T10" s="497">
        <v>43955</v>
      </c>
      <c r="U10" s="174" t="s">
        <v>30</v>
      </c>
      <c r="V10" s="172"/>
      <c r="W10" s="206">
        <v>44013</v>
      </c>
      <c r="X10" s="16"/>
    </row>
    <row r="11" spans="1:24" ht="24.75" customHeight="1" thickTop="1" x14ac:dyDescent="0.25">
      <c r="A11" s="209">
        <f>COUNTA(A5:A10)</f>
        <v>6</v>
      </c>
      <c r="B11" s="210" t="s">
        <v>441</v>
      </c>
      <c r="C11" s="142"/>
      <c r="D11" s="147"/>
      <c r="E11" s="147"/>
      <c r="F11" s="147"/>
      <c r="G11" s="194"/>
      <c r="H11" s="147"/>
      <c r="I11" s="40"/>
      <c r="J11" s="40"/>
      <c r="K11" s="40"/>
      <c r="L11" s="40"/>
      <c r="M11" s="40"/>
      <c r="N11" s="40"/>
      <c r="O11" s="40"/>
      <c r="P11" s="149"/>
      <c r="Q11" s="209" t="s">
        <v>442</v>
      </c>
      <c r="R11" s="493">
        <f>SUM(R5:R10)</f>
        <v>324121.55</v>
      </c>
      <c r="S11" s="40"/>
      <c r="T11" s="196"/>
      <c r="U11" s="149"/>
      <c r="V11" s="40"/>
      <c r="W11" s="40"/>
      <c r="X11" s="16"/>
    </row>
    <row r="12" spans="1:24" ht="30" customHeight="1" x14ac:dyDescent="0.25">
      <c r="A12" s="192"/>
      <c r="B12" s="193"/>
      <c r="C12" s="142"/>
      <c r="D12" s="147"/>
      <c r="E12" s="147"/>
      <c r="F12" s="147"/>
      <c r="G12" s="194"/>
      <c r="H12" s="147"/>
      <c r="I12" s="40"/>
      <c r="J12" s="40"/>
      <c r="K12" s="40"/>
      <c r="L12" s="40"/>
      <c r="M12" s="40"/>
      <c r="N12" s="40"/>
      <c r="O12" s="40"/>
      <c r="P12" s="149"/>
      <c r="Q12" s="147"/>
      <c r="R12" s="195"/>
      <c r="S12" s="40"/>
      <c r="T12" s="196"/>
      <c r="U12" s="149"/>
      <c r="V12" s="40"/>
      <c r="W12" s="40"/>
      <c r="X12" s="16"/>
    </row>
    <row r="13" spans="1:24" ht="15" customHeight="1" x14ac:dyDescent="0.25">
      <c r="A13" s="192"/>
      <c r="B13" s="193"/>
      <c r="C13" s="142"/>
      <c r="D13" s="147"/>
      <c r="E13" s="147"/>
      <c r="F13" s="147"/>
      <c r="G13" s="194"/>
      <c r="H13" s="147"/>
      <c r="I13" s="40"/>
      <c r="J13" s="40"/>
      <c r="K13" s="40"/>
      <c r="L13" s="40"/>
      <c r="M13" s="40"/>
      <c r="N13" s="40"/>
      <c r="O13" s="40"/>
      <c r="P13" s="149"/>
      <c r="Q13" s="149"/>
      <c r="R13" s="197"/>
      <c r="S13" s="40"/>
      <c r="T13" s="196"/>
      <c r="U13" s="149"/>
      <c r="V13" s="149"/>
      <c r="W13" s="40"/>
    </row>
  </sheetData>
  <mergeCells count="2">
    <mergeCell ref="I3:L3"/>
    <mergeCell ref="A1:W1"/>
  </mergeCells>
  <conditionalFormatting sqref="R11:R12">
    <cfRule type="expression" dxfId="332" priority="187">
      <formula>$H11="completar"</formula>
    </cfRule>
    <cfRule type="expression" dxfId="331" priority="188">
      <formula>$H11="sin iniciar"</formula>
    </cfRule>
  </conditionalFormatting>
  <conditionalFormatting sqref="S11:U13 I11:P13">
    <cfRule type="expression" dxfId="330" priority="177">
      <formula>$G11="completar"</formula>
    </cfRule>
    <cfRule type="expression" dxfId="329" priority="178">
      <formula>$G11="sin iniciar"</formula>
    </cfRule>
  </conditionalFormatting>
  <conditionalFormatting sqref="F11:H13">
    <cfRule type="expression" dxfId="328" priority="183">
      <formula>$E11="completar"</formula>
    </cfRule>
    <cfRule type="expression" dxfId="327" priority="184">
      <formula>$E11="sin iniciar"</formula>
    </cfRule>
  </conditionalFormatting>
  <conditionalFormatting sqref="Q13">
    <cfRule type="expression" dxfId="326" priority="175">
      <formula>#REF!="completar"</formula>
    </cfRule>
    <cfRule type="expression" dxfId="325" priority="176">
      <formula>#REF!="sin iniciar"</formula>
    </cfRule>
  </conditionalFormatting>
  <conditionalFormatting sqref="W13">
    <cfRule type="expression" dxfId="324" priority="173">
      <formula>#REF!="completar"</formula>
    </cfRule>
    <cfRule type="expression" dxfId="323" priority="174">
      <formula>#REF!="sin iniciar"</formula>
    </cfRule>
  </conditionalFormatting>
  <conditionalFormatting sqref="V13">
    <cfRule type="expression" dxfId="322" priority="169">
      <formula>$G13="completar"</formula>
    </cfRule>
    <cfRule type="expression" dxfId="321" priority="170">
      <formula>$G13="sin iniciar"</formula>
    </cfRule>
  </conditionalFormatting>
  <conditionalFormatting sqref="L5:P5 S5:W5">
    <cfRule type="expression" dxfId="320" priority="63">
      <formula>$G5="completar"</formula>
    </cfRule>
    <cfRule type="expression" dxfId="319" priority="64">
      <formula>$G5="sin iniciar"</formula>
    </cfRule>
  </conditionalFormatting>
  <conditionalFormatting sqref="F5:H5">
    <cfRule type="expression" dxfId="318" priority="69">
      <formula>$E5="completar"</formula>
    </cfRule>
    <cfRule type="expression" dxfId="317" priority="70">
      <formula>$E5="sin iniciar"</formula>
    </cfRule>
  </conditionalFormatting>
  <conditionalFormatting sqref="I5:K5">
    <cfRule type="expression" dxfId="316" priority="67">
      <formula>$G5="completar"</formula>
    </cfRule>
    <cfRule type="expression" dxfId="315" priority="68">
      <formula>$G5="sin iniciar"</formula>
    </cfRule>
  </conditionalFormatting>
  <conditionalFormatting sqref="F5:H5">
    <cfRule type="expression" dxfId="314" priority="65">
      <formula>$E5="completar"</formula>
    </cfRule>
    <cfRule type="expression" dxfId="313" priority="66">
      <formula>$E5="sin iniciar"</formula>
    </cfRule>
  </conditionalFormatting>
  <conditionalFormatting sqref="R5">
    <cfRule type="expression" dxfId="312" priority="61">
      <formula>$H5="completar"</formula>
    </cfRule>
    <cfRule type="expression" dxfId="311" priority="62">
      <formula>$H5="sin iniciar"</formula>
    </cfRule>
  </conditionalFormatting>
  <conditionalFormatting sqref="D5">
    <cfRule type="expression" dxfId="310" priority="59">
      <formula>$G5="completar"</formula>
    </cfRule>
    <cfRule type="expression" dxfId="309" priority="60">
      <formula>$G5="sin iniciar"</formula>
    </cfRule>
  </conditionalFormatting>
  <conditionalFormatting sqref="F6">
    <cfRule type="expression" dxfId="308" priority="57">
      <formula>$E6="completar"</formula>
    </cfRule>
    <cfRule type="expression" dxfId="307" priority="58">
      <formula>$E6="sin iniciar"</formula>
    </cfRule>
  </conditionalFormatting>
  <conditionalFormatting sqref="F6">
    <cfRule type="expression" dxfId="306" priority="55">
      <formula>$E6="completar"</formula>
    </cfRule>
    <cfRule type="expression" dxfId="305" priority="56">
      <formula>$E6="sin iniciar"</formula>
    </cfRule>
  </conditionalFormatting>
  <conditionalFormatting sqref="G6">
    <cfRule type="expression" dxfId="304" priority="53">
      <formula>$E6="completar"</formula>
    </cfRule>
    <cfRule type="expression" dxfId="303" priority="54">
      <formula>$E6="sin iniciar"</formula>
    </cfRule>
  </conditionalFormatting>
  <conditionalFormatting sqref="G6">
    <cfRule type="expression" dxfId="302" priority="51">
      <formula>$E6="completar"</formula>
    </cfRule>
    <cfRule type="expression" dxfId="301" priority="52">
      <formula>$E6="sin iniciar"</formula>
    </cfRule>
  </conditionalFormatting>
  <conditionalFormatting sqref="H6:Q6 S6:W6">
    <cfRule type="expression" dxfId="300" priority="49">
      <formula>$E6="completar"</formula>
    </cfRule>
    <cfRule type="expression" dxfId="299" priority="50">
      <formula>$E6="sin iniciar"</formula>
    </cfRule>
  </conditionalFormatting>
  <conditionalFormatting sqref="H6:Q6 S6:W6">
    <cfRule type="expression" dxfId="298" priority="47">
      <formula>$E6="completar"</formula>
    </cfRule>
    <cfRule type="expression" dxfId="297" priority="48">
      <formula>$E6="sin iniciar"</formula>
    </cfRule>
  </conditionalFormatting>
  <conditionalFormatting sqref="R6">
    <cfRule type="expression" dxfId="296" priority="45">
      <formula>$H6="completar"</formula>
    </cfRule>
    <cfRule type="expression" dxfId="295" priority="46">
      <formula>$H6="sin iniciar"</formula>
    </cfRule>
  </conditionalFormatting>
  <conditionalFormatting sqref="F7">
    <cfRule type="expression" dxfId="294" priority="43">
      <formula>$E7="completar"</formula>
    </cfRule>
    <cfRule type="expression" dxfId="293" priority="44">
      <formula>$E7="sin iniciar"</formula>
    </cfRule>
  </conditionalFormatting>
  <conditionalFormatting sqref="F7">
    <cfRule type="expression" dxfId="292" priority="41">
      <formula>$E7="completar"</formula>
    </cfRule>
    <cfRule type="expression" dxfId="291" priority="42">
      <formula>$E7="sin iniciar"</formula>
    </cfRule>
  </conditionalFormatting>
  <conditionalFormatting sqref="G7">
    <cfRule type="expression" dxfId="290" priority="39">
      <formula>$E7="completar"</formula>
    </cfRule>
    <cfRule type="expression" dxfId="289" priority="40">
      <formula>$E7="sin iniciar"</formula>
    </cfRule>
  </conditionalFormatting>
  <conditionalFormatting sqref="G7">
    <cfRule type="expression" dxfId="288" priority="37">
      <formula>$E7="completar"</formula>
    </cfRule>
    <cfRule type="expression" dxfId="287" priority="38">
      <formula>$E7="sin iniciar"</formula>
    </cfRule>
  </conditionalFormatting>
  <conditionalFormatting sqref="H7:Q7 S7:W7">
    <cfRule type="expression" dxfId="286" priority="35">
      <formula>$E7="completar"</formula>
    </cfRule>
    <cfRule type="expression" dxfId="285" priority="36">
      <formula>$E7="sin iniciar"</formula>
    </cfRule>
  </conditionalFormatting>
  <conditionalFormatting sqref="H7:Q7 S7:W7">
    <cfRule type="expression" dxfId="284" priority="33">
      <formula>$E7="completar"</formula>
    </cfRule>
    <cfRule type="expression" dxfId="283" priority="34">
      <formula>$E7="sin iniciar"</formula>
    </cfRule>
  </conditionalFormatting>
  <conditionalFormatting sqref="R7">
    <cfRule type="expression" dxfId="282" priority="31">
      <formula>$H7="completar"</formula>
    </cfRule>
    <cfRule type="expression" dxfId="281" priority="32">
      <formula>$H7="sin iniciar"</formula>
    </cfRule>
  </conditionalFormatting>
  <conditionalFormatting sqref="F8">
    <cfRule type="expression" dxfId="280" priority="29">
      <formula>$E8="completar"</formula>
    </cfRule>
    <cfRule type="expression" dxfId="279" priority="30">
      <formula>$E8="sin iniciar"</formula>
    </cfRule>
  </conditionalFormatting>
  <conditionalFormatting sqref="F8">
    <cfRule type="expression" dxfId="278" priority="27">
      <formula>$E8="completar"</formula>
    </cfRule>
    <cfRule type="expression" dxfId="277" priority="28">
      <formula>$E8="sin iniciar"</formula>
    </cfRule>
  </conditionalFormatting>
  <conditionalFormatting sqref="G8">
    <cfRule type="expression" dxfId="276" priority="25">
      <formula>$E8="completar"</formula>
    </cfRule>
    <cfRule type="expression" dxfId="275" priority="26">
      <formula>$E8="sin iniciar"</formula>
    </cfRule>
  </conditionalFormatting>
  <conditionalFormatting sqref="G8">
    <cfRule type="expression" dxfId="274" priority="23">
      <formula>$E8="completar"</formula>
    </cfRule>
    <cfRule type="expression" dxfId="273" priority="24">
      <formula>$E8="sin iniciar"</formula>
    </cfRule>
  </conditionalFormatting>
  <conditionalFormatting sqref="H8:Q8 S8:W8">
    <cfRule type="expression" dxfId="272" priority="21">
      <formula>$E8="completar"</formula>
    </cfRule>
    <cfRule type="expression" dxfId="271" priority="22">
      <formula>$E8="sin iniciar"</formula>
    </cfRule>
  </conditionalFormatting>
  <conditionalFormatting sqref="H8:Q8 S8:W8">
    <cfRule type="expression" dxfId="270" priority="19">
      <formula>$E8="completar"</formula>
    </cfRule>
    <cfRule type="expression" dxfId="269" priority="20">
      <formula>$E8="sin iniciar"</formula>
    </cfRule>
  </conditionalFormatting>
  <conditionalFormatting sqref="R8">
    <cfRule type="expression" dxfId="268" priority="17">
      <formula>$H8="completar"</formula>
    </cfRule>
    <cfRule type="expression" dxfId="267" priority="18">
      <formula>$H8="sin iniciar"</formula>
    </cfRule>
  </conditionalFormatting>
  <conditionalFormatting sqref="Q5">
    <cfRule type="expression" dxfId="266" priority="15">
      <formula>$E5="completar"</formula>
    </cfRule>
    <cfRule type="expression" dxfId="265" priority="16">
      <formula>$E5="sin iniciar"</formula>
    </cfRule>
  </conditionalFormatting>
  <conditionalFormatting sqref="Q5">
    <cfRule type="expression" dxfId="264" priority="13">
      <formula>$E5="completar"</formula>
    </cfRule>
    <cfRule type="expression" dxfId="263" priority="14">
      <formula>$E5="sin iniciar"</formula>
    </cfRule>
  </conditionalFormatting>
  <conditionalFormatting sqref="L9:Q10 S9:W10">
    <cfRule type="expression" dxfId="262" priority="5">
      <formula>$G9="completar"</formula>
    </cfRule>
    <cfRule type="expression" dxfId="261" priority="6">
      <formula>$G9="sin iniciar"</formula>
    </cfRule>
  </conditionalFormatting>
  <conditionalFormatting sqref="F9:H10">
    <cfRule type="expression" dxfId="260" priority="11">
      <formula>$E9="completar"</formula>
    </cfRule>
    <cfRule type="expression" dxfId="259" priority="12">
      <formula>$E9="sin iniciar"</formula>
    </cfRule>
  </conditionalFormatting>
  <conditionalFormatting sqref="I9:K10">
    <cfRule type="expression" dxfId="258" priority="9">
      <formula>$G9="completar"</formula>
    </cfRule>
    <cfRule type="expression" dxfId="257" priority="10">
      <formula>$G9="sin iniciar"</formula>
    </cfRule>
  </conditionalFormatting>
  <conditionalFormatting sqref="F9:H10">
    <cfRule type="expression" dxfId="256" priority="7">
      <formula>$E9="completar"</formula>
    </cfRule>
    <cfRule type="expression" dxfId="255" priority="8">
      <formula>$E9="sin iniciar"</formula>
    </cfRule>
  </conditionalFormatting>
  <conditionalFormatting sqref="R9:R10">
    <cfRule type="expression" dxfId="254" priority="3">
      <formula>$H9="completar"</formula>
    </cfRule>
    <cfRule type="expression" dxfId="253" priority="4">
      <formula>$H9="sin iniciar"</formula>
    </cfRule>
  </conditionalFormatting>
  <conditionalFormatting sqref="D9:D10">
    <cfRule type="expression" dxfId="252" priority="1">
      <formula>$G9="completar"</formula>
    </cfRule>
    <cfRule type="expression" dxfId="251" priority="2">
      <formula>$G9="sin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opLeftCell="F25" workbookViewId="0">
      <selection activeCell="E10" sqref="E10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26.7109375" style="5" customWidth="1"/>
    <col min="4" max="4" width="37.14062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0.855468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3" width="24.85546875" customWidth="1"/>
    <col min="24" max="24" width="19.85546875" customWidth="1"/>
  </cols>
  <sheetData>
    <row r="1" spans="1:25" ht="15.75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  <c r="W1" s="427"/>
    </row>
    <row r="2" spans="1:25" ht="18.75" x14ac:dyDescent="0.25">
      <c r="A2" s="71" t="s">
        <v>574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  <c r="W2" s="16"/>
    </row>
    <row r="3" spans="1:25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5" ht="63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21" t="s">
        <v>5</v>
      </c>
      <c r="V4" s="21" t="s">
        <v>4</v>
      </c>
      <c r="W4" s="431" t="s">
        <v>387</v>
      </c>
    </row>
    <row r="5" spans="1:25" ht="30" x14ac:dyDescent="0.25">
      <c r="A5" s="432" t="s">
        <v>650</v>
      </c>
      <c r="B5" s="8" t="s">
        <v>575</v>
      </c>
      <c r="C5" s="8"/>
      <c r="D5" s="22" t="s">
        <v>576</v>
      </c>
      <c r="E5" s="9" t="s">
        <v>577</v>
      </c>
      <c r="F5" s="42" t="s">
        <v>578</v>
      </c>
      <c r="G5" s="433" t="s">
        <v>579</v>
      </c>
      <c r="H5" s="9" t="s">
        <v>574</v>
      </c>
      <c r="I5" s="19"/>
      <c r="J5" s="19"/>
      <c r="K5" s="19"/>
      <c r="L5" s="19"/>
      <c r="M5" s="19"/>
      <c r="N5" s="19"/>
      <c r="O5" s="19"/>
      <c r="P5" s="20"/>
      <c r="Q5" s="20"/>
      <c r="R5" s="434">
        <v>6198</v>
      </c>
      <c r="S5" s="42" t="s">
        <v>30</v>
      </c>
      <c r="T5" s="42" t="s">
        <v>316</v>
      </c>
      <c r="U5" s="20"/>
      <c r="V5" s="19"/>
      <c r="W5" s="435" t="s">
        <v>30</v>
      </c>
    </row>
    <row r="6" spans="1:25" s="41" customFormat="1" ht="30" x14ac:dyDescent="0.25">
      <c r="A6" s="440" t="s">
        <v>650</v>
      </c>
      <c r="B6" s="432" t="s">
        <v>580</v>
      </c>
      <c r="C6" s="8"/>
      <c r="D6" s="436" t="s">
        <v>581</v>
      </c>
      <c r="E6" s="9" t="s">
        <v>582</v>
      </c>
      <c r="F6" s="44" t="s">
        <v>578</v>
      </c>
      <c r="G6" s="433" t="s">
        <v>579</v>
      </c>
      <c r="H6" s="9" t="s">
        <v>574</v>
      </c>
      <c r="I6" s="9"/>
      <c r="J6" s="19"/>
      <c r="K6" s="19"/>
      <c r="L6" s="19"/>
      <c r="M6" s="19"/>
      <c r="N6" s="19"/>
      <c r="O6" s="19"/>
      <c r="P6" s="19"/>
      <c r="Q6" s="20"/>
      <c r="R6" s="434">
        <v>6950</v>
      </c>
      <c r="S6" s="42" t="s">
        <v>30</v>
      </c>
      <c r="T6" s="42" t="s">
        <v>316</v>
      </c>
      <c r="U6" s="19"/>
      <c r="V6" s="20"/>
      <c r="W6" s="44" t="s">
        <v>30</v>
      </c>
    </row>
    <row r="7" spans="1:25" s="41" customFormat="1" ht="105" x14ac:dyDescent="0.25">
      <c r="A7" s="432" t="s">
        <v>650</v>
      </c>
      <c r="B7" s="432" t="s">
        <v>583</v>
      </c>
      <c r="C7" s="8"/>
      <c r="D7" s="436" t="s">
        <v>584</v>
      </c>
      <c r="E7" s="9" t="s">
        <v>585</v>
      </c>
      <c r="F7" s="44" t="s">
        <v>586</v>
      </c>
      <c r="G7" s="433" t="s">
        <v>579</v>
      </c>
      <c r="H7" s="9" t="s">
        <v>574</v>
      </c>
      <c r="I7" s="9"/>
      <c r="J7" s="19"/>
      <c r="K7" s="19"/>
      <c r="L7" s="19"/>
      <c r="M7" s="19"/>
      <c r="N7" s="19"/>
      <c r="O7" s="19"/>
      <c r="P7" s="19"/>
      <c r="Q7" s="20"/>
      <c r="R7" s="434">
        <v>2483.42</v>
      </c>
      <c r="S7" s="42" t="s">
        <v>30</v>
      </c>
      <c r="T7" s="42" t="s">
        <v>316</v>
      </c>
      <c r="U7" s="19"/>
      <c r="V7" s="20"/>
      <c r="W7" s="44" t="s">
        <v>30</v>
      </c>
      <c r="X7" s="39"/>
      <c r="Y7" s="40"/>
    </row>
    <row r="8" spans="1:25" s="438" customFormat="1" ht="75" x14ac:dyDescent="0.25">
      <c r="A8" s="440" t="s">
        <v>650</v>
      </c>
      <c r="B8" s="432" t="s">
        <v>587</v>
      </c>
      <c r="C8" s="8"/>
      <c r="D8" s="436" t="s">
        <v>588</v>
      </c>
      <c r="E8" s="9" t="s">
        <v>265</v>
      </c>
      <c r="F8" s="44" t="s">
        <v>589</v>
      </c>
      <c r="G8" s="433" t="s">
        <v>579</v>
      </c>
      <c r="H8" s="9" t="s">
        <v>574</v>
      </c>
      <c r="I8" s="9"/>
      <c r="J8" s="19"/>
      <c r="K8" s="19"/>
      <c r="L8" s="19"/>
      <c r="M8" s="19"/>
      <c r="N8" s="19"/>
      <c r="O8" s="19"/>
      <c r="P8" s="19"/>
      <c r="Q8" s="20"/>
      <c r="R8" s="434">
        <v>561.88</v>
      </c>
      <c r="S8" s="42" t="s">
        <v>30</v>
      </c>
      <c r="T8" s="42" t="s">
        <v>316</v>
      </c>
      <c r="U8" s="19"/>
      <c r="V8" s="20"/>
      <c r="W8" s="44" t="s">
        <v>30</v>
      </c>
      <c r="X8" s="437"/>
      <c r="Y8" s="78"/>
    </row>
    <row r="9" spans="1:25" s="41" customFormat="1" ht="105" x14ac:dyDescent="0.25">
      <c r="A9" s="432" t="s">
        <v>650</v>
      </c>
      <c r="B9" s="432" t="s">
        <v>590</v>
      </c>
      <c r="C9" s="8"/>
      <c r="D9" s="436" t="s">
        <v>591</v>
      </c>
      <c r="E9" s="9" t="s">
        <v>592</v>
      </c>
      <c r="F9" s="44" t="s">
        <v>589</v>
      </c>
      <c r="G9" s="433" t="s">
        <v>579</v>
      </c>
      <c r="H9" s="9" t="s">
        <v>574</v>
      </c>
      <c r="I9" s="9"/>
      <c r="J9" s="19"/>
      <c r="K9" s="19"/>
      <c r="L9" s="19"/>
      <c r="M9" s="19"/>
      <c r="N9" s="54"/>
      <c r="O9" s="19"/>
      <c r="P9" s="20"/>
      <c r="Q9" s="9"/>
      <c r="R9" s="434">
        <v>423.35</v>
      </c>
      <c r="S9" s="42" t="s">
        <v>30</v>
      </c>
      <c r="T9" s="42" t="s">
        <v>316</v>
      </c>
      <c r="U9" s="19"/>
      <c r="V9" s="20"/>
      <c r="W9" s="44" t="s">
        <v>30</v>
      </c>
      <c r="X9" s="39"/>
      <c r="Y9" s="40"/>
    </row>
    <row r="10" spans="1:25" s="41" customFormat="1" ht="45" x14ac:dyDescent="0.25">
      <c r="A10" s="440" t="s">
        <v>650</v>
      </c>
      <c r="B10" s="432" t="s">
        <v>593</v>
      </c>
      <c r="C10" s="10"/>
      <c r="D10" s="436" t="s">
        <v>594</v>
      </c>
      <c r="E10" s="9" t="s">
        <v>595</v>
      </c>
      <c r="F10" s="44" t="s">
        <v>596</v>
      </c>
      <c r="G10" s="433" t="s">
        <v>579</v>
      </c>
      <c r="H10" s="9" t="s">
        <v>574</v>
      </c>
      <c r="I10" s="9"/>
      <c r="J10" s="19"/>
      <c r="K10" s="19"/>
      <c r="L10" s="19"/>
      <c r="M10" s="19"/>
      <c r="N10" s="54"/>
      <c r="O10" s="19"/>
      <c r="P10" s="20"/>
      <c r="Q10" s="9"/>
      <c r="R10" s="434">
        <v>9729.8900000000012</v>
      </c>
      <c r="S10" s="42" t="s">
        <v>30</v>
      </c>
      <c r="T10" s="42" t="s">
        <v>316</v>
      </c>
      <c r="U10" s="19"/>
      <c r="V10" s="20"/>
      <c r="W10" s="44" t="s">
        <v>30</v>
      </c>
      <c r="X10" s="39"/>
      <c r="Y10" s="40"/>
    </row>
    <row r="11" spans="1:25" s="41" customFormat="1" ht="45" x14ac:dyDescent="0.25">
      <c r="A11" s="432" t="s">
        <v>650</v>
      </c>
      <c r="B11" s="432" t="s">
        <v>597</v>
      </c>
      <c r="C11" s="10"/>
      <c r="D11" s="436" t="s">
        <v>598</v>
      </c>
      <c r="E11" s="9" t="s">
        <v>599</v>
      </c>
      <c r="F11" s="44" t="s">
        <v>600</v>
      </c>
      <c r="G11" s="433" t="s">
        <v>579</v>
      </c>
      <c r="H11" s="9" t="s">
        <v>574</v>
      </c>
      <c r="I11" s="9"/>
      <c r="J11" s="19"/>
      <c r="K11" s="19"/>
      <c r="L11" s="19"/>
      <c r="M11" s="19"/>
      <c r="N11" s="54"/>
      <c r="O11" s="19"/>
      <c r="P11" s="20"/>
      <c r="Q11" s="9"/>
      <c r="R11" s="434">
        <v>500</v>
      </c>
      <c r="S11" s="118" t="s">
        <v>40</v>
      </c>
      <c r="T11" s="42" t="s">
        <v>316</v>
      </c>
      <c r="U11" s="44"/>
      <c r="V11" s="20"/>
      <c r="W11" s="44" t="s">
        <v>30</v>
      </c>
      <c r="X11" s="39"/>
      <c r="Y11" s="40"/>
    </row>
    <row r="12" spans="1:25" s="41" customFormat="1" ht="60" x14ac:dyDescent="0.25">
      <c r="A12" s="440" t="s">
        <v>650</v>
      </c>
      <c r="B12" s="432" t="s">
        <v>601</v>
      </c>
      <c r="C12" s="10"/>
      <c r="D12" s="436" t="s">
        <v>602</v>
      </c>
      <c r="E12" s="9" t="s">
        <v>582</v>
      </c>
      <c r="F12" s="44" t="s">
        <v>578</v>
      </c>
      <c r="G12" s="433" t="s">
        <v>603</v>
      </c>
      <c r="H12" s="9" t="s">
        <v>604</v>
      </c>
      <c r="I12" s="9"/>
      <c r="J12" s="19"/>
      <c r="K12" s="19"/>
      <c r="L12" s="19"/>
      <c r="M12" s="19"/>
      <c r="N12" s="54"/>
      <c r="O12" s="19"/>
      <c r="P12" s="20"/>
      <c r="Q12" s="9"/>
      <c r="R12" s="434">
        <v>4570</v>
      </c>
      <c r="S12" s="118" t="s">
        <v>30</v>
      </c>
      <c r="T12" s="42" t="s">
        <v>316</v>
      </c>
      <c r="U12" s="44"/>
      <c r="V12" s="20"/>
      <c r="W12" s="44" t="s">
        <v>30</v>
      </c>
      <c r="X12" s="39"/>
      <c r="Y12" s="40"/>
    </row>
    <row r="13" spans="1:25" s="41" customFormat="1" ht="105" x14ac:dyDescent="0.25">
      <c r="A13" s="432" t="s">
        <v>650</v>
      </c>
      <c r="B13" s="432" t="s">
        <v>605</v>
      </c>
      <c r="C13" s="10"/>
      <c r="D13" s="436" t="s">
        <v>606</v>
      </c>
      <c r="E13" s="9" t="s">
        <v>585</v>
      </c>
      <c r="F13" s="44" t="s">
        <v>607</v>
      </c>
      <c r="G13" s="433" t="s">
        <v>579</v>
      </c>
      <c r="H13" s="9" t="s">
        <v>574</v>
      </c>
      <c r="I13" s="9"/>
      <c r="J13" s="19"/>
      <c r="K13" s="19"/>
      <c r="L13" s="19"/>
      <c r="M13" s="19"/>
      <c r="N13" s="54"/>
      <c r="O13" s="19"/>
      <c r="P13" s="20"/>
      <c r="Q13" s="9"/>
      <c r="R13" s="434">
        <v>1192.92</v>
      </c>
      <c r="S13" s="118" t="s">
        <v>30</v>
      </c>
      <c r="T13" s="42" t="s">
        <v>316</v>
      </c>
      <c r="U13" s="44"/>
      <c r="V13" s="20"/>
      <c r="W13" s="44" t="s">
        <v>30</v>
      </c>
      <c r="X13" s="39"/>
      <c r="Y13" s="40"/>
    </row>
    <row r="14" spans="1:25" ht="75" x14ac:dyDescent="0.25">
      <c r="A14" s="440" t="s">
        <v>650</v>
      </c>
      <c r="B14" s="432" t="s">
        <v>608</v>
      </c>
      <c r="C14" s="10"/>
      <c r="D14" s="436" t="s">
        <v>609</v>
      </c>
      <c r="E14" s="9" t="s">
        <v>265</v>
      </c>
      <c r="F14" s="44" t="s">
        <v>607</v>
      </c>
      <c r="G14" s="433" t="s">
        <v>579</v>
      </c>
      <c r="H14" s="9" t="s">
        <v>574</v>
      </c>
      <c r="I14" s="9"/>
      <c r="J14" s="19"/>
      <c r="K14" s="19"/>
      <c r="L14" s="19"/>
      <c r="M14" s="19"/>
      <c r="N14" s="54"/>
      <c r="O14" s="19"/>
      <c r="P14" s="20"/>
      <c r="Q14" s="9"/>
      <c r="R14" s="434">
        <v>286.33999999999997</v>
      </c>
      <c r="S14" s="118" t="s">
        <v>30</v>
      </c>
      <c r="T14" s="42" t="s">
        <v>316</v>
      </c>
      <c r="U14" s="44"/>
      <c r="V14" s="20"/>
      <c r="W14" s="44" t="s">
        <v>30</v>
      </c>
    </row>
    <row r="15" spans="1:25" ht="105" x14ac:dyDescent="0.25">
      <c r="A15" s="432" t="s">
        <v>650</v>
      </c>
      <c r="B15" s="432" t="s">
        <v>610</v>
      </c>
      <c r="C15" s="10"/>
      <c r="D15" s="436" t="s">
        <v>611</v>
      </c>
      <c r="E15" s="9" t="s">
        <v>592</v>
      </c>
      <c r="F15" s="44" t="s">
        <v>607</v>
      </c>
      <c r="G15" s="433" t="s">
        <v>579</v>
      </c>
      <c r="H15" s="9" t="s">
        <v>574</v>
      </c>
      <c r="I15" s="9"/>
      <c r="J15" s="19"/>
      <c r="K15" s="19"/>
      <c r="L15" s="19"/>
      <c r="M15" s="19"/>
      <c r="N15" s="54"/>
      <c r="O15" s="19"/>
      <c r="P15" s="20"/>
      <c r="Q15" s="9"/>
      <c r="R15" s="434">
        <v>240.93</v>
      </c>
      <c r="S15" s="118" t="s">
        <v>30</v>
      </c>
      <c r="T15" s="42" t="s">
        <v>316</v>
      </c>
      <c r="U15" s="44"/>
      <c r="V15" s="20"/>
      <c r="W15" s="44" t="s">
        <v>30</v>
      </c>
    </row>
    <row r="16" spans="1:25" ht="90" x14ac:dyDescent="0.25">
      <c r="A16" s="440" t="s">
        <v>650</v>
      </c>
      <c r="B16" s="432" t="s">
        <v>612</v>
      </c>
      <c r="C16" s="10"/>
      <c r="D16" s="436" t="s">
        <v>613</v>
      </c>
      <c r="E16" s="9" t="s">
        <v>614</v>
      </c>
      <c r="F16" s="44" t="s">
        <v>578</v>
      </c>
      <c r="G16" s="433" t="s">
        <v>615</v>
      </c>
      <c r="H16" s="9" t="s">
        <v>616</v>
      </c>
      <c r="I16" s="9"/>
      <c r="J16" s="19"/>
      <c r="K16" s="19"/>
      <c r="L16" s="19"/>
      <c r="M16" s="19"/>
      <c r="N16" s="54"/>
      <c r="O16" s="19"/>
      <c r="P16" s="20"/>
      <c r="Q16" s="9"/>
      <c r="R16" s="434">
        <v>3879</v>
      </c>
      <c r="S16" s="118" t="s">
        <v>30</v>
      </c>
      <c r="T16" s="42" t="s">
        <v>316</v>
      </c>
      <c r="U16" s="44"/>
      <c r="V16" s="20"/>
      <c r="W16" s="44" t="s">
        <v>30</v>
      </c>
    </row>
    <row r="17" spans="1:23" ht="105" x14ac:dyDescent="0.25">
      <c r="A17" s="432" t="s">
        <v>650</v>
      </c>
      <c r="B17" s="432" t="s">
        <v>617</v>
      </c>
      <c r="C17" s="10"/>
      <c r="D17" s="436" t="s">
        <v>618</v>
      </c>
      <c r="E17" s="9" t="s">
        <v>585</v>
      </c>
      <c r="F17" s="44" t="s">
        <v>619</v>
      </c>
      <c r="G17" s="433" t="s">
        <v>579</v>
      </c>
      <c r="H17" s="9" t="s">
        <v>574</v>
      </c>
      <c r="I17" s="9"/>
      <c r="J17" s="19"/>
      <c r="K17" s="19"/>
      <c r="L17" s="19"/>
      <c r="M17" s="19"/>
      <c r="N17" s="54"/>
      <c r="O17" s="19"/>
      <c r="P17" s="20"/>
      <c r="Q17" s="9"/>
      <c r="R17" s="434">
        <v>2355.96</v>
      </c>
      <c r="S17" s="118" t="s">
        <v>30</v>
      </c>
      <c r="T17" s="42" t="s">
        <v>316</v>
      </c>
      <c r="U17" s="44"/>
      <c r="V17" s="20"/>
      <c r="W17" s="44" t="s">
        <v>30</v>
      </c>
    </row>
    <row r="18" spans="1:23" ht="75" x14ac:dyDescent="0.25">
      <c r="A18" s="440" t="s">
        <v>650</v>
      </c>
      <c r="B18" s="432" t="s">
        <v>620</v>
      </c>
      <c r="C18" s="10"/>
      <c r="D18" s="436" t="s">
        <v>621</v>
      </c>
      <c r="E18" s="9" t="s">
        <v>265</v>
      </c>
      <c r="F18" s="44" t="s">
        <v>619</v>
      </c>
      <c r="G18" s="433" t="s">
        <v>579</v>
      </c>
      <c r="H18" s="9" t="s">
        <v>574</v>
      </c>
      <c r="I18" s="9"/>
      <c r="J18" s="19"/>
      <c r="K18" s="19"/>
      <c r="L18" s="19"/>
      <c r="M18" s="19"/>
      <c r="N18" s="54"/>
      <c r="O18" s="19"/>
      <c r="P18" s="20"/>
      <c r="Q18" s="9"/>
      <c r="R18" s="434">
        <v>411.78</v>
      </c>
      <c r="S18" s="118" t="s">
        <v>30</v>
      </c>
      <c r="T18" s="42" t="s">
        <v>316</v>
      </c>
      <c r="U18" s="44"/>
      <c r="V18" s="20"/>
      <c r="W18" s="44" t="s">
        <v>30</v>
      </c>
    </row>
    <row r="19" spans="1:23" ht="105" x14ac:dyDescent="0.25">
      <c r="A19" s="432" t="s">
        <v>650</v>
      </c>
      <c r="B19" s="432" t="s">
        <v>622</v>
      </c>
      <c r="C19" s="10"/>
      <c r="D19" s="436" t="s">
        <v>623</v>
      </c>
      <c r="E19" s="9" t="s">
        <v>592</v>
      </c>
      <c r="F19" s="44" t="s">
        <v>619</v>
      </c>
      <c r="G19" s="433" t="s">
        <v>579</v>
      </c>
      <c r="H19" s="9" t="s">
        <v>574</v>
      </c>
      <c r="I19" s="9"/>
      <c r="J19" s="19"/>
      <c r="K19" s="19"/>
      <c r="L19" s="19"/>
      <c r="M19" s="19"/>
      <c r="N19" s="54"/>
      <c r="O19" s="19"/>
      <c r="P19" s="20"/>
      <c r="Q19" s="9"/>
      <c r="R19" s="434">
        <v>400.2</v>
      </c>
      <c r="S19" s="118" t="s">
        <v>30</v>
      </c>
      <c r="T19" s="42" t="s">
        <v>316</v>
      </c>
      <c r="U19" s="44"/>
      <c r="V19" s="20"/>
      <c r="W19" s="44" t="s">
        <v>30</v>
      </c>
    </row>
    <row r="20" spans="1:23" ht="45" x14ac:dyDescent="0.25">
      <c r="A20" s="440" t="s">
        <v>650</v>
      </c>
      <c r="B20" s="432" t="s">
        <v>624</v>
      </c>
      <c r="C20" s="10"/>
      <c r="D20" s="436" t="s">
        <v>625</v>
      </c>
      <c r="E20" s="9" t="s">
        <v>626</v>
      </c>
      <c r="F20" s="44" t="s">
        <v>578</v>
      </c>
      <c r="G20" s="433" t="s">
        <v>579</v>
      </c>
      <c r="H20" s="9" t="s">
        <v>574</v>
      </c>
      <c r="I20" s="9"/>
      <c r="J20" s="19"/>
      <c r="K20" s="19"/>
      <c r="L20" s="19"/>
      <c r="M20" s="19"/>
      <c r="N20" s="54"/>
      <c r="O20" s="19"/>
      <c r="P20" s="20"/>
      <c r="Q20" s="9"/>
      <c r="R20" s="434">
        <v>2652</v>
      </c>
      <c r="S20" s="118" t="s">
        <v>30</v>
      </c>
      <c r="T20" s="42" t="s">
        <v>316</v>
      </c>
      <c r="U20" s="44"/>
      <c r="V20" s="20"/>
      <c r="W20" s="44" t="s">
        <v>30</v>
      </c>
    </row>
    <row r="21" spans="1:23" ht="30" x14ac:dyDescent="0.25">
      <c r="A21" s="432" t="s">
        <v>650</v>
      </c>
      <c r="B21" s="432" t="s">
        <v>627</v>
      </c>
      <c r="C21" s="10"/>
      <c r="D21" s="436" t="s">
        <v>628</v>
      </c>
      <c r="E21" s="9" t="s">
        <v>629</v>
      </c>
      <c r="F21" s="44" t="s">
        <v>578</v>
      </c>
      <c r="G21" s="433" t="s">
        <v>579</v>
      </c>
      <c r="H21" s="9" t="s">
        <v>574</v>
      </c>
      <c r="I21" s="9"/>
      <c r="J21" s="19"/>
      <c r="K21" s="19"/>
      <c r="L21" s="19"/>
      <c r="M21" s="19"/>
      <c r="N21" s="54"/>
      <c r="O21" s="19"/>
      <c r="P21" s="20"/>
      <c r="Q21" s="9"/>
      <c r="R21" s="434">
        <v>4505</v>
      </c>
      <c r="S21" s="118" t="s">
        <v>30</v>
      </c>
      <c r="T21" s="42" t="s">
        <v>316</v>
      </c>
      <c r="U21" s="44"/>
      <c r="V21" s="20"/>
      <c r="W21" s="44" t="s">
        <v>30</v>
      </c>
    </row>
    <row r="22" spans="1:23" ht="60" x14ac:dyDescent="0.25">
      <c r="A22" s="440" t="s">
        <v>650</v>
      </c>
      <c r="B22" s="432" t="s">
        <v>630</v>
      </c>
      <c r="C22" s="10"/>
      <c r="D22" s="436" t="s">
        <v>631</v>
      </c>
      <c r="E22" s="9" t="s">
        <v>626</v>
      </c>
      <c r="F22" s="44" t="s">
        <v>578</v>
      </c>
      <c r="G22" s="433" t="s">
        <v>579</v>
      </c>
      <c r="H22" s="9" t="s">
        <v>574</v>
      </c>
      <c r="I22" s="9"/>
      <c r="J22" s="19"/>
      <c r="K22" s="19"/>
      <c r="L22" s="19"/>
      <c r="M22" s="19"/>
      <c r="N22" s="54"/>
      <c r="O22" s="19"/>
      <c r="P22" s="20"/>
      <c r="Q22" s="9"/>
      <c r="R22" s="434">
        <v>2016</v>
      </c>
      <c r="S22" s="118" t="s">
        <v>30</v>
      </c>
      <c r="T22" s="42" t="s">
        <v>316</v>
      </c>
      <c r="U22" s="44"/>
      <c r="V22" s="20"/>
      <c r="W22" s="44" t="s">
        <v>30</v>
      </c>
    </row>
    <row r="23" spans="1:23" ht="45" x14ac:dyDescent="0.25">
      <c r="A23" s="432" t="s">
        <v>650</v>
      </c>
      <c r="B23" s="432" t="s">
        <v>632</v>
      </c>
      <c r="C23" s="10"/>
      <c r="D23" s="436" t="s">
        <v>633</v>
      </c>
      <c r="E23" s="9" t="s">
        <v>629</v>
      </c>
      <c r="F23" s="44" t="s">
        <v>578</v>
      </c>
      <c r="G23" s="433" t="s">
        <v>579</v>
      </c>
      <c r="H23" s="9" t="s">
        <v>574</v>
      </c>
      <c r="I23" s="9"/>
      <c r="J23" s="19"/>
      <c r="K23" s="19"/>
      <c r="L23" s="19"/>
      <c r="M23" s="19"/>
      <c r="N23" s="54"/>
      <c r="O23" s="19"/>
      <c r="P23" s="20"/>
      <c r="Q23" s="9"/>
      <c r="R23" s="434">
        <v>600</v>
      </c>
      <c r="S23" s="118" t="s">
        <v>30</v>
      </c>
      <c r="T23" s="42" t="s">
        <v>316</v>
      </c>
      <c r="U23" s="44"/>
      <c r="V23" s="20"/>
      <c r="W23" s="44" t="s">
        <v>30</v>
      </c>
    </row>
    <row r="24" spans="1:23" ht="45" x14ac:dyDescent="0.25">
      <c r="A24" s="440" t="s">
        <v>650</v>
      </c>
      <c r="B24" s="432" t="s">
        <v>634</v>
      </c>
      <c r="C24" s="10"/>
      <c r="D24" s="436" t="s">
        <v>635</v>
      </c>
      <c r="E24" s="9" t="s">
        <v>629</v>
      </c>
      <c r="F24" s="44" t="s">
        <v>578</v>
      </c>
      <c r="G24" s="433" t="s">
        <v>579</v>
      </c>
      <c r="H24" s="9" t="s">
        <v>574</v>
      </c>
      <c r="I24" s="9"/>
      <c r="J24" s="19"/>
      <c r="K24" s="19"/>
      <c r="L24" s="19"/>
      <c r="M24" s="19"/>
      <c r="N24" s="54"/>
      <c r="O24" s="19"/>
      <c r="P24" s="20"/>
      <c r="Q24" s="9"/>
      <c r="R24" s="434">
        <v>1880</v>
      </c>
      <c r="S24" s="118" t="s">
        <v>30</v>
      </c>
      <c r="T24" s="42" t="s">
        <v>316</v>
      </c>
      <c r="U24" s="44"/>
      <c r="V24" s="20"/>
      <c r="W24" s="44" t="s">
        <v>30</v>
      </c>
    </row>
    <row r="25" spans="1:23" ht="105" x14ac:dyDescent="0.25">
      <c r="A25" s="432" t="s">
        <v>650</v>
      </c>
      <c r="B25" s="432" t="s">
        <v>636</v>
      </c>
      <c r="C25" s="439"/>
      <c r="D25" s="436" t="s">
        <v>637</v>
      </c>
      <c r="E25" s="9" t="s">
        <v>585</v>
      </c>
      <c r="F25" s="44" t="s">
        <v>638</v>
      </c>
      <c r="G25" s="44" t="s">
        <v>579</v>
      </c>
      <c r="H25" s="20" t="s">
        <v>574</v>
      </c>
      <c r="I25" s="9"/>
      <c r="J25" s="19"/>
      <c r="K25" s="19"/>
      <c r="L25" s="19"/>
      <c r="M25" s="19"/>
      <c r="N25" s="54"/>
      <c r="O25" s="19"/>
      <c r="P25" s="20"/>
      <c r="Q25" s="9"/>
      <c r="R25" s="434">
        <v>2436</v>
      </c>
      <c r="S25" s="118" t="s">
        <v>30</v>
      </c>
      <c r="T25" s="42" t="s">
        <v>316</v>
      </c>
      <c r="U25" s="44"/>
      <c r="V25" s="20"/>
      <c r="W25" s="44" t="s">
        <v>30</v>
      </c>
    </row>
    <row r="26" spans="1:23" ht="60" x14ac:dyDescent="0.25">
      <c r="A26" s="440" t="s">
        <v>650</v>
      </c>
      <c r="B26" s="432" t="s">
        <v>639</v>
      </c>
      <c r="C26" s="10"/>
      <c r="D26" s="436" t="s">
        <v>640</v>
      </c>
      <c r="E26" s="9" t="s">
        <v>265</v>
      </c>
      <c r="F26" s="44" t="s">
        <v>638</v>
      </c>
      <c r="G26" s="44" t="s">
        <v>579</v>
      </c>
      <c r="H26" s="20" t="s">
        <v>574</v>
      </c>
      <c r="I26" s="9"/>
      <c r="J26" s="19"/>
      <c r="K26" s="19"/>
      <c r="L26" s="19"/>
      <c r="M26" s="19"/>
      <c r="N26" s="54"/>
      <c r="O26" s="19"/>
      <c r="P26" s="20"/>
      <c r="Q26" s="9"/>
      <c r="R26" s="434">
        <v>433.98</v>
      </c>
      <c r="S26" s="118" t="s">
        <v>30</v>
      </c>
      <c r="T26" s="42" t="s">
        <v>316</v>
      </c>
      <c r="U26" s="44"/>
      <c r="V26" s="20"/>
      <c r="W26" s="44" t="s">
        <v>30</v>
      </c>
    </row>
    <row r="27" spans="1:23" ht="105" x14ac:dyDescent="0.25">
      <c r="A27" s="432" t="s">
        <v>650</v>
      </c>
      <c r="B27" s="432" t="s">
        <v>641</v>
      </c>
      <c r="C27" s="10"/>
      <c r="D27" s="436" t="s">
        <v>642</v>
      </c>
      <c r="E27" s="9" t="s">
        <v>592</v>
      </c>
      <c r="F27" s="44" t="s">
        <v>638</v>
      </c>
      <c r="G27" s="44" t="s">
        <v>579</v>
      </c>
      <c r="H27" s="20" t="s">
        <v>574</v>
      </c>
      <c r="I27" s="9"/>
      <c r="J27" s="19"/>
      <c r="K27" s="19"/>
      <c r="L27" s="19"/>
      <c r="M27" s="19"/>
      <c r="N27" s="54"/>
      <c r="O27" s="19"/>
      <c r="P27" s="20"/>
      <c r="Q27" s="9"/>
      <c r="R27" s="434">
        <v>425</v>
      </c>
      <c r="S27" s="118" t="s">
        <v>30</v>
      </c>
      <c r="T27" s="42" t="s">
        <v>316</v>
      </c>
      <c r="U27" s="44"/>
      <c r="V27" s="20"/>
      <c r="W27" s="44" t="s">
        <v>30</v>
      </c>
    </row>
    <row r="28" spans="1:23" ht="45" x14ac:dyDescent="0.25">
      <c r="A28" s="440" t="s">
        <v>650</v>
      </c>
      <c r="B28" s="432" t="s">
        <v>643</v>
      </c>
      <c r="C28" s="439"/>
      <c r="D28" s="257" t="s">
        <v>644</v>
      </c>
      <c r="E28" s="9" t="s">
        <v>645</v>
      </c>
      <c r="F28" s="44" t="s">
        <v>646</v>
      </c>
      <c r="G28" s="44" t="s">
        <v>579</v>
      </c>
      <c r="H28" s="20" t="s">
        <v>574</v>
      </c>
      <c r="I28" s="9"/>
      <c r="J28" s="19"/>
      <c r="K28" s="19"/>
      <c r="L28" s="19"/>
      <c r="M28" s="19"/>
      <c r="N28" s="54"/>
      <c r="O28" s="19"/>
      <c r="P28" s="20"/>
      <c r="Q28" s="9"/>
      <c r="R28" s="434">
        <v>8910</v>
      </c>
      <c r="S28" s="118" t="s">
        <v>30</v>
      </c>
      <c r="T28" s="42" t="s">
        <v>316</v>
      </c>
      <c r="U28" s="44"/>
      <c r="V28" s="20"/>
      <c r="W28" s="44" t="s">
        <v>30</v>
      </c>
    </row>
    <row r="29" spans="1:23" ht="45.75" thickBot="1" x14ac:dyDescent="0.3">
      <c r="A29" s="444" t="s">
        <v>650</v>
      </c>
      <c r="B29" s="444" t="s">
        <v>647</v>
      </c>
      <c r="C29" s="439"/>
      <c r="D29" s="345" t="s">
        <v>648</v>
      </c>
      <c r="E29" s="215" t="s">
        <v>629</v>
      </c>
      <c r="F29" s="201" t="s">
        <v>578</v>
      </c>
      <c r="G29" s="344" t="s">
        <v>579</v>
      </c>
      <c r="H29" s="345" t="s">
        <v>574</v>
      </c>
      <c r="I29" s="450"/>
      <c r="J29" s="450"/>
      <c r="K29" s="450"/>
      <c r="L29" s="198"/>
      <c r="M29" s="198"/>
      <c r="N29" s="343"/>
      <c r="O29" s="198"/>
      <c r="P29" s="345"/>
      <c r="Q29" s="215"/>
      <c r="R29" s="441">
        <v>2450</v>
      </c>
      <c r="S29" s="201" t="s">
        <v>30</v>
      </c>
      <c r="T29" s="344" t="s">
        <v>316</v>
      </c>
      <c r="U29" s="201"/>
      <c r="V29" s="345"/>
      <c r="W29" s="201" t="s">
        <v>30</v>
      </c>
    </row>
    <row r="30" spans="1:23" ht="24" thickTop="1" x14ac:dyDescent="0.25">
      <c r="A30" s="447">
        <f>COUNTA(A5:A29)</f>
        <v>25</v>
      </c>
      <c r="B30" s="448" t="s">
        <v>441</v>
      </c>
      <c r="C30" s="449"/>
      <c r="D30" s="451"/>
      <c r="E30" s="452"/>
      <c r="F30" s="453"/>
      <c r="G30" s="454"/>
      <c r="H30" s="455"/>
      <c r="I30" s="451"/>
      <c r="J30" s="451"/>
      <c r="K30" s="451"/>
      <c r="L30" s="453"/>
      <c r="M30" s="453"/>
      <c r="N30" s="456"/>
      <c r="O30" s="453"/>
      <c r="P30" s="455"/>
      <c r="Q30" s="442" t="s">
        <v>649</v>
      </c>
      <c r="R30" s="443">
        <f>SUM(Table31019143848382[Importe])</f>
        <v>66491.649999999994</v>
      </c>
      <c r="S30" s="454"/>
      <c r="T30" s="454"/>
      <c r="U30" s="454"/>
      <c r="V30" s="453"/>
      <c r="W30" s="453"/>
    </row>
  </sheetData>
  <mergeCells count="2">
    <mergeCell ref="A1:V1"/>
    <mergeCell ref="I3:L3"/>
  </mergeCells>
  <conditionalFormatting sqref="I6:I24 G25:I28">
    <cfRule type="expression" dxfId="204" priority="17">
      <formula>$E6="completar"</formula>
    </cfRule>
    <cfRule type="expression" dxfId="203" priority="18">
      <formula>$E6="sin iniciar"</formula>
    </cfRule>
  </conditionalFormatting>
  <conditionalFormatting sqref="U6:V8 X6:X8 J6:R28 T25:T28 W25:W28">
    <cfRule type="expression" dxfId="202" priority="15">
      <formula>$G6="completar"</formula>
    </cfRule>
    <cfRule type="expression" dxfId="201" priority="16">
      <formula>$G6="sin iniciar"</formula>
    </cfRule>
  </conditionalFormatting>
  <conditionalFormatting sqref="R5">
    <cfRule type="expression" dxfId="200" priority="5">
      <formula>$H5="completar"</formula>
    </cfRule>
    <cfRule type="expression" dxfId="199" priority="6">
      <formula>$H5="sin iniciar"</formula>
    </cfRule>
  </conditionalFormatting>
  <conditionalFormatting sqref="L5:Q5 S5:W5 W6:W24 S6:T10 T11:T24">
    <cfRule type="expression" dxfId="198" priority="7">
      <formula>$G5="completar"</formula>
    </cfRule>
    <cfRule type="expression" dxfId="197" priority="8">
      <formula>$G5="sin iniciar"</formula>
    </cfRule>
  </conditionalFormatting>
  <conditionalFormatting sqref="F5:H5 G6:H24">
    <cfRule type="expression" dxfId="196" priority="13">
      <formula>$E5="completar"</formula>
    </cfRule>
    <cfRule type="expression" dxfId="195" priority="14">
      <formula>$E5="sin iniciar"</formula>
    </cfRule>
  </conditionalFormatting>
  <conditionalFormatting sqref="I5:K5">
    <cfRule type="expression" dxfId="194" priority="11">
      <formula>$G5="completar"</formula>
    </cfRule>
    <cfRule type="expression" dxfId="193" priority="12">
      <formula>$G5="sin iniciar"</formula>
    </cfRule>
  </conditionalFormatting>
  <conditionalFormatting sqref="F5:H5 G6:H24">
    <cfRule type="expression" dxfId="192" priority="9">
      <formula>$E5="completar"</formula>
    </cfRule>
    <cfRule type="expression" dxfId="191" priority="10">
      <formula>$E5="sin iniciar"</formula>
    </cfRule>
  </conditionalFormatting>
  <conditionalFormatting sqref="X9:X13 U9:V24">
    <cfRule type="expression" dxfId="190" priority="19">
      <formula>#REF!="completar"</formula>
    </cfRule>
    <cfRule type="expression" dxfId="189" priority="20">
      <formula>#REF!="sin iniciar"</formula>
    </cfRule>
  </conditionalFormatting>
  <conditionalFormatting sqref="S11:S24">
    <cfRule type="expression" dxfId="188" priority="21">
      <formula>#REF!="completar"</formula>
    </cfRule>
    <cfRule type="expression" dxfId="187" priority="22">
      <formula>#REF!="sin iniciar"</formula>
    </cfRule>
  </conditionalFormatting>
  <conditionalFormatting sqref="U25:V28">
    <cfRule type="expression" dxfId="186" priority="1">
      <formula>#REF!="completar"</formula>
    </cfRule>
    <cfRule type="expression" dxfId="185" priority="2">
      <formula>#REF!="sin iniciar"</formula>
    </cfRule>
  </conditionalFormatting>
  <conditionalFormatting sqref="S25:S28">
    <cfRule type="expression" dxfId="184" priority="3">
      <formula>#REF!="completar"</formula>
    </cfRule>
    <cfRule type="expression" dxfId="183" priority="4">
      <formula>#REF!="sin iniciar"</formula>
    </cfRule>
  </conditionalFormatting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opLeftCell="G10" workbookViewId="0">
      <selection activeCell="C15" sqref="C15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5.2851562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0.855468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3" width="24.85546875" customWidth="1"/>
    <col min="24" max="24" width="19.85546875" customWidth="1"/>
  </cols>
  <sheetData>
    <row r="1" spans="1:25" ht="15.75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  <c r="W1" s="427"/>
    </row>
    <row r="2" spans="1:25" ht="18.75" x14ac:dyDescent="0.25">
      <c r="A2" s="71" t="s">
        <v>651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  <c r="W2" s="16"/>
    </row>
    <row r="3" spans="1:25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5" ht="63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21" t="s">
        <v>5</v>
      </c>
      <c r="V4" s="457" t="s">
        <v>4</v>
      </c>
      <c r="W4" s="238" t="s">
        <v>387</v>
      </c>
    </row>
    <row r="5" spans="1:25" ht="60" x14ac:dyDescent="0.25">
      <c r="A5" s="23" t="s">
        <v>685</v>
      </c>
      <c r="B5" s="8" t="s">
        <v>652</v>
      </c>
      <c r="C5" s="436"/>
      <c r="D5" s="436" t="s">
        <v>653</v>
      </c>
      <c r="E5" s="9" t="s">
        <v>654</v>
      </c>
      <c r="F5" s="44" t="s">
        <v>578</v>
      </c>
      <c r="G5" s="44" t="s">
        <v>655</v>
      </c>
      <c r="H5" s="9" t="s">
        <v>651</v>
      </c>
      <c r="I5" s="19"/>
      <c r="J5" s="19"/>
      <c r="K5" s="19"/>
      <c r="L5" s="19"/>
      <c r="M5" s="19"/>
      <c r="N5" s="19"/>
      <c r="O5" s="19"/>
      <c r="P5" s="20"/>
      <c r="Q5" s="20"/>
      <c r="R5" s="458">
        <v>450</v>
      </c>
      <c r="S5" s="42" t="s">
        <v>30</v>
      </c>
      <c r="T5" s="42" t="s">
        <v>316</v>
      </c>
      <c r="U5" s="20"/>
      <c r="V5" s="42"/>
      <c r="W5" s="44" t="s">
        <v>30</v>
      </c>
    </row>
    <row r="6" spans="1:25" s="41" customFormat="1" ht="75" x14ac:dyDescent="0.25">
      <c r="A6" s="32" t="s">
        <v>685</v>
      </c>
      <c r="B6" s="8" t="s">
        <v>656</v>
      </c>
      <c r="C6" s="436"/>
      <c r="D6" s="436" t="s">
        <v>657</v>
      </c>
      <c r="E6" s="53" t="s">
        <v>658</v>
      </c>
      <c r="F6" s="46" t="s">
        <v>578</v>
      </c>
      <c r="G6" s="44" t="s">
        <v>655</v>
      </c>
      <c r="H6" s="9" t="s">
        <v>651</v>
      </c>
      <c r="I6" s="37"/>
      <c r="J6" s="37"/>
      <c r="K6" s="37"/>
      <c r="L6" s="37"/>
      <c r="M6" s="37"/>
      <c r="N6" s="212"/>
      <c r="O6" s="37"/>
      <c r="P6" s="38"/>
      <c r="Q6" s="53"/>
      <c r="R6" s="459">
        <v>2758.8</v>
      </c>
      <c r="S6" s="76" t="s">
        <v>30</v>
      </c>
      <c r="T6" s="42" t="s">
        <v>316</v>
      </c>
      <c r="U6" s="46"/>
      <c r="V6" s="76"/>
      <c r="W6" s="46" t="s">
        <v>30</v>
      </c>
    </row>
    <row r="7" spans="1:25" s="41" customFormat="1" ht="75" x14ac:dyDescent="0.25">
      <c r="A7" s="23" t="s">
        <v>685</v>
      </c>
      <c r="B7" s="8" t="s">
        <v>659</v>
      </c>
      <c r="C7" s="436"/>
      <c r="D7" s="436" t="s">
        <v>660</v>
      </c>
      <c r="E7" s="53" t="s">
        <v>629</v>
      </c>
      <c r="F7" s="46" t="s">
        <v>578</v>
      </c>
      <c r="G7" s="44" t="s">
        <v>655</v>
      </c>
      <c r="H7" s="9" t="s">
        <v>651</v>
      </c>
      <c r="I7" s="37"/>
      <c r="J7" s="37"/>
      <c r="K7" s="36"/>
      <c r="L7" s="36"/>
      <c r="M7" s="36"/>
      <c r="N7" s="61"/>
      <c r="O7" s="36"/>
      <c r="P7" s="38"/>
      <c r="Q7" s="53"/>
      <c r="R7" s="459">
        <v>5180</v>
      </c>
      <c r="S7" s="46" t="s">
        <v>30</v>
      </c>
      <c r="T7" s="42" t="s">
        <v>316</v>
      </c>
      <c r="U7" s="46"/>
      <c r="V7" s="46"/>
      <c r="W7" s="46" t="s">
        <v>30</v>
      </c>
      <c r="X7" s="39"/>
      <c r="Y7" s="40"/>
    </row>
    <row r="8" spans="1:25" s="438" customFormat="1" ht="60" x14ac:dyDescent="0.25">
      <c r="A8" s="32" t="s">
        <v>685</v>
      </c>
      <c r="B8" s="8" t="s">
        <v>661</v>
      </c>
      <c r="C8" s="436"/>
      <c r="D8" s="436" t="s">
        <v>662</v>
      </c>
      <c r="E8" s="53" t="s">
        <v>663</v>
      </c>
      <c r="F8" s="46" t="s">
        <v>589</v>
      </c>
      <c r="G8" s="44" t="s">
        <v>655</v>
      </c>
      <c r="H8" s="9" t="s">
        <v>651</v>
      </c>
      <c r="I8" s="53"/>
      <c r="J8" s="61"/>
      <c r="K8" s="61"/>
      <c r="L8" s="61"/>
      <c r="M8" s="61"/>
      <c r="N8" s="61"/>
      <c r="O8" s="77"/>
      <c r="P8" s="77"/>
      <c r="Q8" s="53"/>
      <c r="R8" s="459">
        <v>40320</v>
      </c>
      <c r="S8" s="46" t="s">
        <v>30</v>
      </c>
      <c r="T8" s="42" t="s">
        <v>316</v>
      </c>
      <c r="U8" s="46"/>
      <c r="V8" s="46"/>
      <c r="W8" s="46" t="s">
        <v>30</v>
      </c>
      <c r="X8" s="437"/>
      <c r="Y8" s="78"/>
    </row>
    <row r="9" spans="1:25" s="41" customFormat="1" ht="60" x14ac:dyDescent="0.25">
      <c r="A9" s="23" t="s">
        <v>685</v>
      </c>
      <c r="B9" s="8" t="s">
        <v>664</v>
      </c>
      <c r="C9" s="436"/>
      <c r="D9" s="436" t="s">
        <v>665</v>
      </c>
      <c r="E9" s="133" t="s">
        <v>666</v>
      </c>
      <c r="F9" s="460" t="s">
        <v>667</v>
      </c>
      <c r="G9" s="44" t="s">
        <v>655</v>
      </c>
      <c r="H9" s="9" t="s">
        <v>651</v>
      </c>
      <c r="I9" s="53"/>
      <c r="J9" s="53"/>
      <c r="K9" s="53"/>
      <c r="L9" s="53"/>
      <c r="M9" s="53"/>
      <c r="N9" s="61"/>
      <c r="O9" s="36"/>
      <c r="P9" s="38"/>
      <c r="Q9" s="53"/>
      <c r="R9" s="461">
        <v>5770.75</v>
      </c>
      <c r="S9" s="46" t="s">
        <v>30</v>
      </c>
      <c r="T9" s="42" t="s">
        <v>316</v>
      </c>
      <c r="U9" s="46"/>
      <c r="V9" s="46"/>
      <c r="W9" s="46" t="s">
        <v>30</v>
      </c>
      <c r="X9" s="39"/>
      <c r="Y9" s="40"/>
    </row>
    <row r="10" spans="1:25" s="41" customFormat="1" ht="45" x14ac:dyDescent="0.25">
      <c r="A10" s="32" t="s">
        <v>685</v>
      </c>
      <c r="B10" s="8" t="s">
        <v>668</v>
      </c>
      <c r="C10" s="436"/>
      <c r="D10" s="436" t="s">
        <v>669</v>
      </c>
      <c r="E10" s="133" t="s">
        <v>670</v>
      </c>
      <c r="F10" s="460" t="s">
        <v>667</v>
      </c>
      <c r="G10" s="44" t="s">
        <v>655</v>
      </c>
      <c r="H10" s="9" t="s">
        <v>651</v>
      </c>
      <c r="I10" s="53"/>
      <c r="J10" s="53"/>
      <c r="K10" s="53"/>
      <c r="L10" s="53"/>
      <c r="M10" s="53"/>
      <c r="N10" s="212"/>
      <c r="O10" s="37"/>
      <c r="P10" s="38"/>
      <c r="Q10" s="53"/>
      <c r="R10" s="461">
        <v>1230</v>
      </c>
      <c r="S10" s="46" t="s">
        <v>30</v>
      </c>
      <c r="T10" s="42" t="s">
        <v>316</v>
      </c>
      <c r="U10" s="46"/>
      <c r="V10" s="46"/>
      <c r="W10" s="46" t="s">
        <v>30</v>
      </c>
      <c r="X10" s="39"/>
      <c r="Y10" s="40"/>
    </row>
    <row r="11" spans="1:25" s="41" customFormat="1" ht="30" x14ac:dyDescent="0.25">
      <c r="A11" s="23" t="s">
        <v>685</v>
      </c>
      <c r="B11" s="8" t="s">
        <v>671</v>
      </c>
      <c r="C11" s="436"/>
      <c r="D11" s="436" t="s">
        <v>672</v>
      </c>
      <c r="E11" s="53" t="s">
        <v>673</v>
      </c>
      <c r="F11" s="46" t="s">
        <v>667</v>
      </c>
      <c r="G11" s="44" t="s">
        <v>655</v>
      </c>
      <c r="H11" s="9" t="s">
        <v>651</v>
      </c>
      <c r="I11" s="36"/>
      <c r="J11" s="36"/>
      <c r="K11" s="36"/>
      <c r="L11" s="36"/>
      <c r="M11" s="36"/>
      <c r="N11" s="61"/>
      <c r="O11" s="36"/>
      <c r="P11" s="38"/>
      <c r="Q11" s="53"/>
      <c r="R11" s="461">
        <v>750</v>
      </c>
      <c r="S11" s="46" t="s">
        <v>30</v>
      </c>
      <c r="T11" s="42" t="s">
        <v>316</v>
      </c>
      <c r="U11" s="46"/>
      <c r="V11" s="46"/>
      <c r="W11" s="46" t="s">
        <v>30</v>
      </c>
      <c r="X11" s="39"/>
      <c r="Y11" s="40"/>
    </row>
    <row r="12" spans="1:25" s="41" customFormat="1" ht="45" x14ac:dyDescent="0.25">
      <c r="A12" s="32" t="s">
        <v>685</v>
      </c>
      <c r="B12" s="8" t="s">
        <v>674</v>
      </c>
      <c r="C12" s="436"/>
      <c r="D12" s="436" t="s">
        <v>675</v>
      </c>
      <c r="E12" s="53" t="s">
        <v>676</v>
      </c>
      <c r="F12" s="46" t="s">
        <v>578</v>
      </c>
      <c r="G12" s="44" t="s">
        <v>655</v>
      </c>
      <c r="H12" s="9" t="s">
        <v>651</v>
      </c>
      <c r="I12" s="36"/>
      <c r="J12" s="36"/>
      <c r="K12" s="36"/>
      <c r="L12" s="36"/>
      <c r="M12" s="36"/>
      <c r="N12" s="358"/>
      <c r="O12" s="462"/>
      <c r="P12" s="360"/>
      <c r="Q12" s="200"/>
      <c r="R12" s="463"/>
      <c r="S12" s="46" t="s">
        <v>30</v>
      </c>
      <c r="T12" s="42" t="s">
        <v>316</v>
      </c>
      <c r="U12" s="46"/>
      <c r="V12" s="46"/>
      <c r="W12" s="46" t="s">
        <v>30</v>
      </c>
      <c r="X12" s="39"/>
      <c r="Y12" s="40"/>
    </row>
    <row r="13" spans="1:25" s="41" customFormat="1" ht="45" x14ac:dyDescent="0.25">
      <c r="A13" s="23" t="s">
        <v>685</v>
      </c>
      <c r="B13" s="8" t="s">
        <v>677</v>
      </c>
      <c r="C13" s="436"/>
      <c r="D13" s="436" t="s">
        <v>678</v>
      </c>
      <c r="E13" s="53" t="s">
        <v>582</v>
      </c>
      <c r="F13" s="46" t="s">
        <v>578</v>
      </c>
      <c r="G13" s="44" t="s">
        <v>655</v>
      </c>
      <c r="H13" s="9" t="s">
        <v>651</v>
      </c>
      <c r="I13" s="36"/>
      <c r="J13" s="36"/>
      <c r="K13" s="36"/>
      <c r="L13" s="36"/>
      <c r="M13" s="36"/>
      <c r="N13" s="358"/>
      <c r="O13" s="462"/>
      <c r="P13" s="360"/>
      <c r="Q13" s="200"/>
      <c r="R13" s="461">
        <v>1750</v>
      </c>
      <c r="S13" s="46" t="s">
        <v>30</v>
      </c>
      <c r="T13" s="42" t="s">
        <v>316</v>
      </c>
      <c r="U13" s="46"/>
      <c r="V13" s="46"/>
      <c r="W13" s="46" t="s">
        <v>30</v>
      </c>
      <c r="X13" s="39"/>
      <c r="Y13" s="40"/>
    </row>
    <row r="14" spans="1:25" ht="45" x14ac:dyDescent="0.25">
      <c r="A14" s="32" t="s">
        <v>685</v>
      </c>
      <c r="B14" s="8" t="s">
        <v>679</v>
      </c>
      <c r="C14" s="436"/>
      <c r="D14" s="436" t="s">
        <v>680</v>
      </c>
      <c r="E14" s="53" t="s">
        <v>582</v>
      </c>
      <c r="F14" s="46" t="s">
        <v>578</v>
      </c>
      <c r="G14" s="44" t="s">
        <v>655</v>
      </c>
      <c r="H14" s="9" t="s">
        <v>651</v>
      </c>
      <c r="I14" s="36"/>
      <c r="J14" s="36"/>
      <c r="K14" s="36"/>
      <c r="L14" s="37"/>
      <c r="M14" s="37"/>
      <c r="N14" s="389"/>
      <c r="O14" s="213"/>
      <c r="P14" s="360"/>
      <c r="Q14" s="200"/>
      <c r="R14" s="461">
        <v>179.9</v>
      </c>
      <c r="S14" s="46" t="s">
        <v>30</v>
      </c>
      <c r="T14" s="42" t="s">
        <v>316</v>
      </c>
      <c r="U14" s="46"/>
      <c r="V14" s="46"/>
      <c r="W14" s="46" t="s">
        <v>30</v>
      </c>
    </row>
    <row r="15" spans="1:25" ht="90" x14ac:dyDescent="0.25">
      <c r="A15" s="23" t="s">
        <v>685</v>
      </c>
      <c r="B15" s="23" t="s">
        <v>612</v>
      </c>
      <c r="C15" s="436"/>
      <c r="D15" s="436" t="s">
        <v>613</v>
      </c>
      <c r="E15" s="53" t="s">
        <v>614</v>
      </c>
      <c r="F15" s="46" t="s">
        <v>578</v>
      </c>
      <c r="G15" s="44" t="s">
        <v>615</v>
      </c>
      <c r="H15" s="9" t="s">
        <v>681</v>
      </c>
      <c r="I15" s="36"/>
      <c r="J15" s="36"/>
      <c r="K15" s="36"/>
      <c r="L15" s="37"/>
      <c r="M15" s="37"/>
      <c r="N15" s="389"/>
      <c r="O15" s="213"/>
      <c r="P15" s="360"/>
      <c r="Q15" s="200"/>
      <c r="R15" s="464">
        <v>3879</v>
      </c>
      <c r="S15" s="46" t="s">
        <v>30</v>
      </c>
      <c r="T15" s="42" t="s">
        <v>316</v>
      </c>
      <c r="U15" s="46"/>
      <c r="V15" s="46"/>
      <c r="W15" s="46" t="s">
        <v>30</v>
      </c>
    </row>
    <row r="16" spans="1:25" ht="45.75" thickBot="1" x14ac:dyDescent="0.3">
      <c r="A16" s="177" t="s">
        <v>685</v>
      </c>
      <c r="B16" s="96" t="s">
        <v>682</v>
      </c>
      <c r="C16" s="467"/>
      <c r="D16" s="467" t="s">
        <v>683</v>
      </c>
      <c r="E16" s="215" t="s">
        <v>684</v>
      </c>
      <c r="F16" s="201" t="s">
        <v>578</v>
      </c>
      <c r="G16" s="201" t="s">
        <v>655</v>
      </c>
      <c r="H16" s="215" t="s">
        <v>651</v>
      </c>
      <c r="I16" s="462"/>
      <c r="J16" s="462"/>
      <c r="K16" s="462"/>
      <c r="L16" s="213"/>
      <c r="M16" s="213"/>
      <c r="N16" s="389"/>
      <c r="O16" s="213"/>
      <c r="P16" s="360"/>
      <c r="Q16" s="200"/>
      <c r="R16" s="468">
        <v>90.1</v>
      </c>
      <c r="S16" s="362" t="s">
        <v>30</v>
      </c>
      <c r="T16" s="344" t="s">
        <v>316</v>
      </c>
      <c r="U16" s="201"/>
      <c r="V16" s="201"/>
      <c r="W16" s="201" t="s">
        <v>30</v>
      </c>
    </row>
    <row r="17" spans="1:23" ht="24" thickTop="1" x14ac:dyDescent="0.25">
      <c r="A17" s="442">
        <f>COUNTA(A5:A16)</f>
        <v>12</v>
      </c>
      <c r="B17" s="466" t="s">
        <v>441</v>
      </c>
      <c r="C17" s="446"/>
      <c r="D17" s="455"/>
      <c r="E17" s="452"/>
      <c r="F17" s="453"/>
      <c r="G17" s="454"/>
      <c r="H17" s="481"/>
      <c r="I17" s="470"/>
      <c r="J17" s="470"/>
      <c r="K17" s="470"/>
      <c r="L17" s="470"/>
      <c r="M17" s="470"/>
      <c r="N17" s="480"/>
      <c r="O17" s="471"/>
      <c r="P17" s="481"/>
      <c r="Q17" s="482" t="s">
        <v>442</v>
      </c>
      <c r="R17" s="483">
        <f>SUM(Table31019143848392[Importe])</f>
        <v>62358.55</v>
      </c>
      <c r="S17" s="472"/>
      <c r="T17" s="454"/>
      <c r="U17" s="472"/>
      <c r="V17" s="453"/>
      <c r="W17" s="453"/>
    </row>
    <row r="18" spans="1:23" ht="23.25" x14ac:dyDescent="0.25">
      <c r="A18" s="279"/>
      <c r="B18" s="474"/>
      <c r="C18" s="474"/>
      <c r="D18" s="475"/>
      <c r="E18" s="476"/>
      <c r="F18" s="477"/>
      <c r="G18" s="478"/>
      <c r="H18" s="473"/>
      <c r="I18" s="473"/>
      <c r="J18" s="473"/>
      <c r="K18" s="473"/>
      <c r="L18" s="473"/>
      <c r="M18" s="473"/>
      <c r="N18" s="473"/>
      <c r="O18" s="16"/>
      <c r="P18" s="16"/>
      <c r="Q18" s="334"/>
      <c r="R18" s="145"/>
      <c r="S18" s="479"/>
      <c r="T18" s="478"/>
      <c r="U18" s="479"/>
      <c r="V18" s="16"/>
      <c r="W18" s="16"/>
    </row>
    <row r="19" spans="1:23" ht="23.25" x14ac:dyDescent="0.25">
      <c r="A19" s="469"/>
      <c r="B19" s="282"/>
      <c r="C19" s="276"/>
      <c r="D19" s="324"/>
      <c r="E19" s="144"/>
      <c r="F19" s="16"/>
      <c r="G19" s="145"/>
      <c r="H19" s="324"/>
      <c r="I19" s="324"/>
      <c r="J19" s="324"/>
      <c r="K19" s="324"/>
      <c r="L19" s="16"/>
      <c r="M19" s="16"/>
      <c r="N19" s="16"/>
      <c r="O19" s="16"/>
      <c r="P19" s="16"/>
      <c r="Q19" s="334"/>
      <c r="R19" s="154"/>
      <c r="S19" s="145"/>
      <c r="T19" s="145"/>
      <c r="U19" s="145"/>
      <c r="V19" s="16"/>
      <c r="W19" s="16"/>
    </row>
  </sheetData>
  <mergeCells count="2">
    <mergeCell ref="A1:V1"/>
    <mergeCell ref="I3:L3"/>
  </mergeCells>
  <conditionalFormatting sqref="L7:O8 L6:S6 U6:W6">
    <cfRule type="expression" dxfId="144" priority="31">
      <formula>$H6="completar"</formula>
    </cfRule>
    <cfRule type="expression" dxfId="143" priority="32">
      <formula>$H6="sin iniciar"</formula>
    </cfRule>
  </conditionalFormatting>
  <conditionalFormatting sqref="F6:F8">
    <cfRule type="expression" dxfId="142" priority="37">
      <formula>$F6="completar"</formula>
    </cfRule>
    <cfRule type="expression" dxfId="141" priority="38">
      <formula>$F6="sin iniciar"</formula>
    </cfRule>
  </conditionalFormatting>
  <conditionalFormatting sqref="I6:K8">
    <cfRule type="expression" dxfId="140" priority="35">
      <formula>$H6="completar"</formula>
    </cfRule>
    <cfRule type="expression" dxfId="139" priority="36">
      <formula>$H6="sin iniciar"</formula>
    </cfRule>
  </conditionalFormatting>
  <conditionalFormatting sqref="F6:F8">
    <cfRule type="expression" dxfId="138" priority="33">
      <formula>$F6="completar"</formula>
    </cfRule>
    <cfRule type="expression" dxfId="137" priority="34">
      <formula>$F6="sin iniciar"</formula>
    </cfRule>
  </conditionalFormatting>
  <conditionalFormatting sqref="F9">
    <cfRule type="expression" dxfId="136" priority="29">
      <formula>$E9="completar"</formula>
    </cfRule>
    <cfRule type="expression" dxfId="135" priority="30">
      <formula>$E9="sin iniciar"</formula>
    </cfRule>
  </conditionalFormatting>
  <conditionalFormatting sqref="F9">
    <cfRule type="expression" dxfId="134" priority="27">
      <formula>$E9="completar"</formula>
    </cfRule>
    <cfRule type="expression" dxfId="133" priority="28">
      <formula>$E9="sin iniciar"</formula>
    </cfRule>
  </conditionalFormatting>
  <conditionalFormatting sqref="N9">
    <cfRule type="expression" dxfId="132" priority="25">
      <formula>$H9="completar"</formula>
    </cfRule>
    <cfRule type="expression" dxfId="131" priority="26">
      <formula>$H9="sin iniciar"</formula>
    </cfRule>
  </conditionalFormatting>
  <conditionalFormatting sqref="R8">
    <cfRule type="expression" dxfId="130" priority="23">
      <formula>$H8="completar"</formula>
    </cfRule>
    <cfRule type="expression" dxfId="129" priority="24">
      <formula>$H8="sin iniciar"</formula>
    </cfRule>
  </conditionalFormatting>
  <conditionalFormatting sqref="R9">
    <cfRule type="expression" dxfId="128" priority="21">
      <formula>$H9="completar"</formula>
    </cfRule>
    <cfRule type="expression" dxfId="127" priority="22">
      <formula>$H9="sin iniciar"</formula>
    </cfRule>
  </conditionalFormatting>
  <conditionalFormatting sqref="L5:Q5 S5:W5">
    <cfRule type="expression" dxfId="126" priority="13">
      <formula>$G5="completar"</formula>
    </cfRule>
    <cfRule type="expression" dxfId="125" priority="14">
      <formula>$G5="sin iniciar"</formula>
    </cfRule>
  </conditionalFormatting>
  <conditionalFormatting sqref="F5:H5">
    <cfRule type="expression" dxfId="124" priority="19">
      <formula>$E5="completar"</formula>
    </cfRule>
    <cfRule type="expression" dxfId="123" priority="20">
      <formula>$E5="sin iniciar"</formula>
    </cfRule>
  </conditionalFormatting>
  <conditionalFormatting sqref="I5:K5">
    <cfRule type="expression" dxfId="122" priority="17">
      <formula>$G5="completar"</formula>
    </cfRule>
    <cfRule type="expression" dxfId="121" priority="18">
      <formula>$G5="sin iniciar"</formula>
    </cfRule>
  </conditionalFormatting>
  <conditionalFormatting sqref="F5:H5">
    <cfRule type="expression" dxfId="120" priority="15">
      <formula>$E5="completar"</formula>
    </cfRule>
    <cfRule type="expression" dxfId="119" priority="16">
      <formula>$E5="sin iniciar"</formula>
    </cfRule>
  </conditionalFormatting>
  <conditionalFormatting sqref="R5">
    <cfRule type="expression" dxfId="118" priority="11">
      <formula>$H5="completar"</formula>
    </cfRule>
    <cfRule type="expression" dxfId="117" priority="12">
      <formula>$H5="sin iniciar"</formula>
    </cfRule>
  </conditionalFormatting>
  <conditionalFormatting sqref="G6:G16">
    <cfRule type="expression" dxfId="116" priority="9">
      <formula>$E6="completar"</formula>
    </cfRule>
    <cfRule type="expression" dxfId="115" priority="10">
      <formula>$E6="sin iniciar"</formula>
    </cfRule>
  </conditionalFormatting>
  <conditionalFormatting sqref="G6:G16">
    <cfRule type="expression" dxfId="114" priority="7">
      <formula>$E6="completar"</formula>
    </cfRule>
    <cfRule type="expression" dxfId="113" priority="8">
      <formula>$E6="sin iniciar"</formula>
    </cfRule>
  </conditionalFormatting>
  <conditionalFormatting sqref="H6:H16">
    <cfRule type="expression" dxfId="112" priority="5">
      <formula>$E6="completar"</formula>
    </cfRule>
    <cfRule type="expression" dxfId="111" priority="6">
      <formula>$E6="sin iniciar"</formula>
    </cfRule>
  </conditionalFormatting>
  <conditionalFormatting sqref="H6:H16">
    <cfRule type="expression" dxfId="110" priority="3">
      <formula>$E6="completar"</formula>
    </cfRule>
    <cfRule type="expression" dxfId="109" priority="4">
      <formula>$E6="sin iniciar"</formula>
    </cfRule>
  </conditionalFormatting>
  <conditionalFormatting sqref="T6:T16">
    <cfRule type="expression" dxfId="108" priority="1">
      <formula>$G6="completar"</formula>
    </cfRule>
    <cfRule type="expression" dxfId="107" priority="2">
      <formula>$G6="sin iniciar"</formula>
    </cfRule>
  </conditionalFormatting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opLeftCell="G10" workbookViewId="0">
      <selection activeCell="O21" sqref="O21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5.2851562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0.855468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3" width="24.85546875" customWidth="1"/>
    <col min="24" max="24" width="19.85546875" customWidth="1"/>
  </cols>
  <sheetData>
    <row r="1" spans="1:25" ht="15.75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  <c r="W1" s="427"/>
    </row>
    <row r="2" spans="1:25" ht="18.75" x14ac:dyDescent="0.25">
      <c r="A2" s="71" t="s">
        <v>686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  <c r="W2" s="16"/>
    </row>
    <row r="3" spans="1:25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5" ht="63" x14ac:dyDescent="0.25">
      <c r="A4" s="465" t="s">
        <v>319</v>
      </c>
      <c r="B4" s="457" t="s">
        <v>6</v>
      </c>
      <c r="C4" s="457" t="s">
        <v>20</v>
      </c>
      <c r="D4" s="457" t="s">
        <v>0</v>
      </c>
      <c r="E4" s="457" t="s">
        <v>1</v>
      </c>
      <c r="F4" s="457" t="s">
        <v>2</v>
      </c>
      <c r="G4" s="457" t="s">
        <v>8</v>
      </c>
      <c r="H4" s="457" t="s">
        <v>9</v>
      </c>
      <c r="I4" s="457" t="s">
        <v>10</v>
      </c>
      <c r="J4" s="457" t="s">
        <v>11</v>
      </c>
      <c r="K4" s="457" t="s">
        <v>12</v>
      </c>
      <c r="L4" s="457" t="s">
        <v>13</v>
      </c>
      <c r="M4" s="457" t="s">
        <v>14</v>
      </c>
      <c r="N4" s="457" t="s">
        <v>15</v>
      </c>
      <c r="O4" s="457" t="s">
        <v>16</v>
      </c>
      <c r="P4" s="457" t="s">
        <v>17</v>
      </c>
      <c r="Q4" s="457" t="s">
        <v>18</v>
      </c>
      <c r="R4" s="457" t="s">
        <v>19</v>
      </c>
      <c r="S4" s="457" t="s">
        <v>7</v>
      </c>
      <c r="T4" s="457" t="s">
        <v>3</v>
      </c>
      <c r="U4" s="457" t="s">
        <v>5</v>
      </c>
      <c r="V4" s="457" t="s">
        <v>4</v>
      </c>
      <c r="W4" s="238" t="s">
        <v>387</v>
      </c>
    </row>
    <row r="5" spans="1:25" ht="30" x14ac:dyDescent="0.25">
      <c r="A5" s="23" t="s">
        <v>710</v>
      </c>
      <c r="B5" s="8" t="s">
        <v>687</v>
      </c>
      <c r="C5" s="436"/>
      <c r="D5" s="436" t="s">
        <v>688</v>
      </c>
      <c r="E5" s="23" t="s">
        <v>689</v>
      </c>
      <c r="F5" s="42" t="s">
        <v>578</v>
      </c>
      <c r="G5" s="44" t="s">
        <v>690</v>
      </c>
      <c r="H5" s="9" t="s">
        <v>686</v>
      </c>
      <c r="I5" s="19"/>
      <c r="J5" s="19"/>
      <c r="K5" s="19"/>
      <c r="L5" s="19"/>
      <c r="M5" s="19"/>
      <c r="N5" s="19"/>
      <c r="O5" s="19"/>
      <c r="P5" s="20"/>
      <c r="Q5" s="20"/>
      <c r="R5" s="87">
        <v>4394</v>
      </c>
      <c r="S5" s="42" t="s">
        <v>30</v>
      </c>
      <c r="T5" s="42" t="s">
        <v>316</v>
      </c>
      <c r="U5" s="20"/>
      <c r="V5" s="19"/>
      <c r="W5" s="44" t="s">
        <v>30</v>
      </c>
    </row>
    <row r="6" spans="1:25" s="41" customFormat="1" ht="60" x14ac:dyDescent="0.25">
      <c r="A6" s="32" t="s">
        <v>710</v>
      </c>
      <c r="B6" s="8" t="s">
        <v>691</v>
      </c>
      <c r="C6" s="436"/>
      <c r="D6" s="436" t="s">
        <v>692</v>
      </c>
      <c r="E6" s="23" t="s">
        <v>693</v>
      </c>
      <c r="F6" s="42" t="s">
        <v>578</v>
      </c>
      <c r="G6" s="76" t="s">
        <v>690</v>
      </c>
      <c r="H6" s="9" t="s">
        <v>686</v>
      </c>
      <c r="I6" s="37"/>
      <c r="J6" s="37"/>
      <c r="K6" s="37"/>
      <c r="L6" s="37"/>
      <c r="M6" s="37"/>
      <c r="N6" s="212"/>
      <c r="O6" s="37"/>
      <c r="P6" s="38"/>
      <c r="Q6" s="53"/>
      <c r="R6" s="89">
        <v>7790.15</v>
      </c>
      <c r="S6" s="42" t="s">
        <v>30</v>
      </c>
      <c r="T6" s="42" t="s">
        <v>316</v>
      </c>
      <c r="U6" s="46"/>
      <c r="V6" s="37"/>
      <c r="W6" s="44" t="s">
        <v>30</v>
      </c>
    </row>
    <row r="7" spans="1:25" s="41" customFormat="1" ht="30" x14ac:dyDescent="0.25">
      <c r="A7" s="23" t="s">
        <v>710</v>
      </c>
      <c r="B7" s="8" t="s">
        <v>694</v>
      </c>
      <c r="C7" s="436"/>
      <c r="D7" s="436" t="s">
        <v>695</v>
      </c>
      <c r="E7" s="23" t="s">
        <v>696</v>
      </c>
      <c r="F7" s="42" t="s">
        <v>578</v>
      </c>
      <c r="G7" s="76" t="s">
        <v>690</v>
      </c>
      <c r="H7" s="9" t="s">
        <v>686</v>
      </c>
      <c r="I7" s="37"/>
      <c r="J7" s="37"/>
      <c r="K7" s="36"/>
      <c r="L7" s="36"/>
      <c r="M7" s="36"/>
      <c r="N7" s="61"/>
      <c r="O7" s="36"/>
      <c r="P7" s="38"/>
      <c r="Q7" s="53"/>
      <c r="R7" s="484">
        <v>1974.38</v>
      </c>
      <c r="S7" s="42" t="s">
        <v>30</v>
      </c>
      <c r="T7" s="42" t="s">
        <v>316</v>
      </c>
      <c r="U7" s="46"/>
      <c r="V7" s="38"/>
      <c r="W7" s="44" t="s">
        <v>30</v>
      </c>
      <c r="X7" s="39"/>
      <c r="Y7" s="40"/>
    </row>
    <row r="8" spans="1:25" s="438" customFormat="1" ht="30" x14ac:dyDescent="0.25">
      <c r="A8" s="32" t="s">
        <v>710</v>
      </c>
      <c r="B8" s="8" t="s">
        <v>697</v>
      </c>
      <c r="C8" s="436"/>
      <c r="D8" s="436" t="s">
        <v>698</v>
      </c>
      <c r="E8" s="23" t="s">
        <v>689</v>
      </c>
      <c r="F8" s="42" t="s">
        <v>578</v>
      </c>
      <c r="G8" s="76" t="s">
        <v>690</v>
      </c>
      <c r="H8" s="9" t="s">
        <v>686</v>
      </c>
      <c r="I8" s="53"/>
      <c r="J8" s="61"/>
      <c r="K8" s="61"/>
      <c r="L8" s="61"/>
      <c r="M8" s="61"/>
      <c r="N8" s="61"/>
      <c r="O8" s="77"/>
      <c r="P8" s="77"/>
      <c r="Q8" s="53"/>
      <c r="R8" s="89">
        <v>10382.879999999999</v>
      </c>
      <c r="S8" s="42" t="s">
        <v>30</v>
      </c>
      <c r="T8" s="42" t="s">
        <v>316</v>
      </c>
      <c r="U8" s="46"/>
      <c r="V8" s="38"/>
      <c r="W8" s="44" t="s">
        <v>30</v>
      </c>
      <c r="X8" s="437"/>
      <c r="Y8" s="78"/>
    </row>
    <row r="9" spans="1:25" s="41" customFormat="1" ht="45" x14ac:dyDescent="0.25">
      <c r="A9" s="23" t="s">
        <v>710</v>
      </c>
      <c r="B9" s="8" t="s">
        <v>699</v>
      </c>
      <c r="C9" s="436"/>
      <c r="D9" s="436" t="s">
        <v>700</v>
      </c>
      <c r="E9" s="23" t="s">
        <v>689</v>
      </c>
      <c r="F9" s="42" t="s">
        <v>578</v>
      </c>
      <c r="G9" s="75" t="s">
        <v>690</v>
      </c>
      <c r="H9" s="9" t="s">
        <v>686</v>
      </c>
      <c r="I9" s="53"/>
      <c r="J9" s="53"/>
      <c r="K9" s="53"/>
      <c r="L9" s="53"/>
      <c r="M9" s="53"/>
      <c r="N9" s="61"/>
      <c r="O9" s="36"/>
      <c r="P9" s="38"/>
      <c r="Q9" s="53"/>
      <c r="R9" s="89">
        <v>470</v>
      </c>
      <c r="S9" s="42" t="s">
        <v>30</v>
      </c>
      <c r="T9" s="42" t="s">
        <v>316</v>
      </c>
      <c r="U9" s="46"/>
      <c r="V9" s="38"/>
      <c r="W9" s="44" t="s">
        <v>30</v>
      </c>
      <c r="X9" s="39"/>
      <c r="Y9" s="40"/>
    </row>
    <row r="10" spans="1:25" s="41" customFormat="1" ht="30" x14ac:dyDescent="0.25">
      <c r="A10" s="32" t="s">
        <v>710</v>
      </c>
      <c r="B10" s="8" t="s">
        <v>701</v>
      </c>
      <c r="C10" s="436"/>
      <c r="D10" s="436" t="s">
        <v>702</v>
      </c>
      <c r="E10" s="23" t="s">
        <v>696</v>
      </c>
      <c r="F10" s="42" t="s">
        <v>578</v>
      </c>
      <c r="G10" s="75" t="s">
        <v>690</v>
      </c>
      <c r="H10" s="9" t="s">
        <v>686</v>
      </c>
      <c r="I10" s="53"/>
      <c r="J10" s="53"/>
      <c r="K10" s="53"/>
      <c r="L10" s="53"/>
      <c r="M10" s="53"/>
      <c r="N10" s="61"/>
      <c r="O10" s="36"/>
      <c r="P10" s="38"/>
      <c r="Q10" s="53"/>
      <c r="R10" s="485">
        <v>968.01</v>
      </c>
      <c r="S10" s="42" t="s">
        <v>30</v>
      </c>
      <c r="T10" s="42" t="s">
        <v>316</v>
      </c>
      <c r="U10" s="46"/>
      <c r="V10" s="38"/>
      <c r="W10" s="44" t="s">
        <v>30</v>
      </c>
      <c r="X10" s="39"/>
      <c r="Y10" s="40"/>
    </row>
    <row r="11" spans="1:25" s="41" customFormat="1" ht="60" x14ac:dyDescent="0.25">
      <c r="A11" s="23" t="s">
        <v>710</v>
      </c>
      <c r="B11" s="23" t="s">
        <v>601</v>
      </c>
      <c r="C11" s="436"/>
      <c r="D11" s="436" t="s">
        <v>602</v>
      </c>
      <c r="E11" s="23" t="s">
        <v>582</v>
      </c>
      <c r="F11" s="42" t="s">
        <v>578</v>
      </c>
      <c r="G11" s="74" t="s">
        <v>603</v>
      </c>
      <c r="H11" s="9" t="s">
        <v>604</v>
      </c>
      <c r="I11" s="36"/>
      <c r="J11" s="36"/>
      <c r="K11" s="36"/>
      <c r="L11" s="36"/>
      <c r="M11" s="36"/>
      <c r="N11" s="61"/>
      <c r="O11" s="36"/>
      <c r="P11" s="38"/>
      <c r="Q11" s="53"/>
      <c r="R11" s="485">
        <v>4570</v>
      </c>
      <c r="S11" s="42" t="s">
        <v>30</v>
      </c>
      <c r="T11" s="42" t="s">
        <v>316</v>
      </c>
      <c r="U11" s="46"/>
      <c r="V11" s="38"/>
      <c r="W11" s="44" t="s">
        <v>30</v>
      </c>
      <c r="X11" s="39"/>
      <c r="Y11" s="40"/>
    </row>
    <row r="12" spans="1:25" s="41" customFormat="1" ht="75" x14ac:dyDescent="0.25">
      <c r="A12" s="32" t="s">
        <v>710</v>
      </c>
      <c r="B12" s="8" t="s">
        <v>703</v>
      </c>
      <c r="C12" s="436"/>
      <c r="D12" s="436" t="s">
        <v>704</v>
      </c>
      <c r="E12" s="23" t="s">
        <v>705</v>
      </c>
      <c r="F12" s="42" t="s">
        <v>578</v>
      </c>
      <c r="G12" s="75" t="s">
        <v>690</v>
      </c>
      <c r="H12" s="9" t="s">
        <v>686</v>
      </c>
      <c r="I12" s="36"/>
      <c r="J12" s="36"/>
      <c r="K12" s="36"/>
      <c r="L12" s="36"/>
      <c r="M12" s="36"/>
      <c r="N12" s="61"/>
      <c r="O12" s="36"/>
      <c r="P12" s="38"/>
      <c r="Q12" s="53"/>
      <c r="R12" s="485">
        <v>9960</v>
      </c>
      <c r="S12" s="42" t="s">
        <v>30</v>
      </c>
      <c r="T12" s="42" t="s">
        <v>316</v>
      </c>
      <c r="U12" s="46"/>
      <c r="V12" s="38"/>
      <c r="W12" s="44" t="s">
        <v>30</v>
      </c>
      <c r="X12" s="39"/>
      <c r="Y12" s="40"/>
    </row>
    <row r="13" spans="1:25" s="41" customFormat="1" ht="45" x14ac:dyDescent="0.25">
      <c r="A13" s="23" t="s">
        <v>710</v>
      </c>
      <c r="B13" s="8" t="s">
        <v>706</v>
      </c>
      <c r="C13" s="436"/>
      <c r="D13" s="436" t="s">
        <v>707</v>
      </c>
      <c r="E13" s="23" t="s">
        <v>705</v>
      </c>
      <c r="F13" s="42" t="s">
        <v>578</v>
      </c>
      <c r="G13" s="75" t="s">
        <v>690</v>
      </c>
      <c r="H13" s="9" t="s">
        <v>686</v>
      </c>
      <c r="I13" s="36"/>
      <c r="J13" s="36"/>
      <c r="K13" s="36"/>
      <c r="L13" s="36"/>
      <c r="M13" s="36"/>
      <c r="N13" s="61"/>
      <c r="O13" s="36"/>
      <c r="P13" s="38"/>
      <c r="Q13" s="53"/>
      <c r="R13" s="485">
        <v>600</v>
      </c>
      <c r="S13" s="42" t="s">
        <v>30</v>
      </c>
      <c r="T13" s="42" t="s">
        <v>316</v>
      </c>
      <c r="U13" s="46"/>
      <c r="V13" s="38"/>
      <c r="W13" s="44" t="s">
        <v>30</v>
      </c>
      <c r="X13" s="39"/>
      <c r="Y13" s="40"/>
    </row>
    <row r="14" spans="1:25" ht="90" x14ac:dyDescent="0.25">
      <c r="A14" s="32" t="s">
        <v>710</v>
      </c>
      <c r="B14" s="23" t="s">
        <v>612</v>
      </c>
      <c r="C14" s="436"/>
      <c r="D14" s="436" t="s">
        <v>613</v>
      </c>
      <c r="E14" s="23" t="s">
        <v>614</v>
      </c>
      <c r="F14" s="42" t="s">
        <v>578</v>
      </c>
      <c r="G14" s="74" t="s">
        <v>615</v>
      </c>
      <c r="H14" s="9" t="s">
        <v>681</v>
      </c>
      <c r="I14" s="36"/>
      <c r="J14" s="36"/>
      <c r="K14" s="36"/>
      <c r="L14" s="37"/>
      <c r="M14" s="37"/>
      <c r="N14" s="212"/>
      <c r="O14" s="37"/>
      <c r="P14" s="38"/>
      <c r="Q14" s="53"/>
      <c r="R14" s="485">
        <v>3879</v>
      </c>
      <c r="S14" s="42" t="s">
        <v>30</v>
      </c>
      <c r="T14" s="42" t="s">
        <v>316</v>
      </c>
      <c r="U14" s="46"/>
      <c r="V14" s="38"/>
      <c r="W14" s="44" t="s">
        <v>30</v>
      </c>
    </row>
    <row r="15" spans="1:25" ht="75.75" thickBot="1" x14ac:dyDescent="0.3">
      <c r="A15" s="353" t="s">
        <v>710</v>
      </c>
      <c r="B15" s="96" t="s">
        <v>708</v>
      </c>
      <c r="C15" s="467"/>
      <c r="D15" s="467" t="s">
        <v>709</v>
      </c>
      <c r="E15" s="353" t="s">
        <v>705</v>
      </c>
      <c r="F15" s="344" t="s">
        <v>578</v>
      </c>
      <c r="G15" s="354" t="s">
        <v>690</v>
      </c>
      <c r="H15" s="215" t="s">
        <v>686</v>
      </c>
      <c r="I15" s="462"/>
      <c r="J15" s="462"/>
      <c r="K15" s="462"/>
      <c r="L15" s="213"/>
      <c r="M15" s="213"/>
      <c r="N15" s="389"/>
      <c r="O15" s="213"/>
      <c r="P15" s="360"/>
      <c r="Q15" s="200"/>
      <c r="R15" s="361">
        <v>4980</v>
      </c>
      <c r="S15" s="344" t="s">
        <v>30</v>
      </c>
      <c r="T15" s="344" t="s">
        <v>316</v>
      </c>
      <c r="U15" s="362"/>
      <c r="V15" s="360"/>
      <c r="W15" s="201" t="s">
        <v>30</v>
      </c>
    </row>
    <row r="16" spans="1:25" ht="24" thickTop="1" x14ac:dyDescent="0.25">
      <c r="A16" s="445">
        <f>COUNTA(A5:A15)</f>
        <v>11</v>
      </c>
      <c r="B16" s="448" t="s">
        <v>441</v>
      </c>
      <c r="C16" s="486"/>
      <c r="D16" s="451"/>
      <c r="E16" s="452"/>
      <c r="F16" s="453"/>
      <c r="G16" s="454"/>
      <c r="H16" s="691"/>
      <c r="I16" s="691"/>
      <c r="J16" s="691"/>
      <c r="K16" s="691"/>
      <c r="L16" s="691"/>
      <c r="M16" s="691"/>
      <c r="N16" s="691"/>
      <c r="O16" s="453"/>
      <c r="P16" s="453"/>
      <c r="Q16" s="488" t="s">
        <v>442</v>
      </c>
      <c r="R16" s="487">
        <f>SUM(Table310191438483102[Importe])</f>
        <v>49968.42</v>
      </c>
      <c r="S16" s="454"/>
      <c r="T16" s="454"/>
      <c r="U16" s="454"/>
      <c r="V16" s="453"/>
      <c r="W16" s="453"/>
    </row>
    <row r="17" spans="8:14" x14ac:dyDescent="0.25">
      <c r="H17" s="680"/>
      <c r="I17" s="680"/>
      <c r="J17" s="680"/>
      <c r="K17" s="680"/>
      <c r="L17" s="680"/>
      <c r="M17" s="680"/>
      <c r="N17" s="18"/>
    </row>
    <row r="18" spans="8:14" x14ac:dyDescent="0.25">
      <c r="H18" s="680"/>
      <c r="I18" s="680"/>
      <c r="J18" s="680"/>
      <c r="K18" s="680"/>
      <c r="L18" s="680"/>
      <c r="M18" s="680"/>
      <c r="N18" s="18"/>
    </row>
  </sheetData>
  <mergeCells count="5">
    <mergeCell ref="A1:V1"/>
    <mergeCell ref="I3:L3"/>
    <mergeCell ref="H16:N16"/>
    <mergeCell ref="H17:M17"/>
    <mergeCell ref="H18:M18"/>
  </mergeCells>
  <conditionalFormatting sqref="L7:O8 L6:R6 U6:V6">
    <cfRule type="expression" dxfId="66" priority="31">
      <formula>$H6="completar"</formula>
    </cfRule>
    <cfRule type="expression" dxfId="65" priority="32">
      <formula>$H6="sin iniciar"</formula>
    </cfRule>
  </conditionalFormatting>
  <conditionalFormatting sqref="G6:G8">
    <cfRule type="expression" dxfId="64" priority="37">
      <formula>$F6="completar"</formula>
    </cfRule>
    <cfRule type="expression" dxfId="63" priority="38">
      <formula>$F6="sin iniciar"</formula>
    </cfRule>
  </conditionalFormatting>
  <conditionalFormatting sqref="I6:K8">
    <cfRule type="expression" dxfId="62" priority="35">
      <formula>$H6="completar"</formula>
    </cfRule>
    <cfRule type="expression" dxfId="61" priority="36">
      <formula>$H6="sin iniciar"</formula>
    </cfRule>
  </conditionalFormatting>
  <conditionalFormatting sqref="G6:G8">
    <cfRule type="expression" dxfId="60" priority="33">
      <formula>$F6="completar"</formula>
    </cfRule>
    <cfRule type="expression" dxfId="59" priority="34">
      <formula>$F6="sin iniciar"</formula>
    </cfRule>
  </conditionalFormatting>
  <conditionalFormatting sqref="G9">
    <cfRule type="expression" dxfId="58" priority="29">
      <formula>$E9="completar"</formula>
    </cfRule>
    <cfRule type="expression" dxfId="57" priority="30">
      <formula>$E9="sin iniciar"</formula>
    </cfRule>
  </conditionalFormatting>
  <conditionalFormatting sqref="G9">
    <cfRule type="expression" dxfId="56" priority="27">
      <formula>$E9="completar"</formula>
    </cfRule>
    <cfRule type="expression" dxfId="55" priority="28">
      <formula>$E9="sin iniciar"</formula>
    </cfRule>
  </conditionalFormatting>
  <conditionalFormatting sqref="G10:G15">
    <cfRule type="expression" dxfId="54" priority="25">
      <formula>$E10="completar"</formula>
    </cfRule>
    <cfRule type="expression" dxfId="53" priority="26">
      <formula>$E10="sin iniciar"</formula>
    </cfRule>
  </conditionalFormatting>
  <conditionalFormatting sqref="G10:G15">
    <cfRule type="expression" dxfId="52" priority="23">
      <formula>$E10="completar"</formula>
    </cfRule>
    <cfRule type="expression" dxfId="51" priority="24">
      <formula>$E10="sin iniciar"</formula>
    </cfRule>
  </conditionalFormatting>
  <conditionalFormatting sqref="N9">
    <cfRule type="expression" dxfId="50" priority="21">
      <formula>$H9="completar"</formula>
    </cfRule>
    <cfRule type="expression" dxfId="49" priority="22">
      <formula>$H9="sin iniciar"</formula>
    </cfRule>
  </conditionalFormatting>
  <conditionalFormatting sqref="N10">
    <cfRule type="expression" dxfId="48" priority="19">
      <formula>$H10="completar"</formula>
    </cfRule>
    <cfRule type="expression" dxfId="47" priority="20">
      <formula>$H10="sin iniciar"</formula>
    </cfRule>
  </conditionalFormatting>
  <conditionalFormatting sqref="R8">
    <cfRule type="expression" dxfId="46" priority="17">
      <formula>$H8="completar"</formula>
    </cfRule>
    <cfRule type="expression" dxfId="45" priority="18">
      <formula>$H8="sin iniciar"</formula>
    </cfRule>
  </conditionalFormatting>
  <conditionalFormatting sqref="R10">
    <cfRule type="expression" dxfId="44" priority="15">
      <formula>$H10="completar"</formula>
    </cfRule>
    <cfRule type="expression" dxfId="43" priority="16">
      <formula>$H10="sin iniciar"</formula>
    </cfRule>
  </conditionalFormatting>
  <conditionalFormatting sqref="R9">
    <cfRule type="expression" dxfId="42" priority="13">
      <formula>$H9="completar"</formula>
    </cfRule>
    <cfRule type="expression" dxfId="41" priority="14">
      <formula>$H9="sin iniciar"</formula>
    </cfRule>
  </conditionalFormatting>
  <conditionalFormatting sqref="L5:Q5 S5:W5 S6:T15 W6:W15">
    <cfRule type="expression" dxfId="40" priority="5">
      <formula>$G5="completar"</formula>
    </cfRule>
    <cfRule type="expression" dxfId="39" priority="6">
      <formula>$G5="sin iniciar"</formula>
    </cfRule>
  </conditionalFormatting>
  <conditionalFormatting sqref="F5:H5 F6:F15 H6:H15">
    <cfRule type="expression" dxfId="38" priority="11">
      <formula>$E5="completar"</formula>
    </cfRule>
    <cfRule type="expression" dxfId="37" priority="12">
      <formula>$E5="sin iniciar"</formula>
    </cfRule>
  </conditionalFormatting>
  <conditionalFormatting sqref="I5:K5">
    <cfRule type="expression" dxfId="36" priority="9">
      <formula>$G5="completar"</formula>
    </cfRule>
    <cfRule type="expression" dxfId="35" priority="10">
      <formula>$G5="sin iniciar"</formula>
    </cfRule>
  </conditionalFormatting>
  <conditionalFormatting sqref="F5:H5 F6:F15 H6:H15">
    <cfRule type="expression" dxfId="34" priority="7">
      <formula>$E5="completar"</formula>
    </cfRule>
    <cfRule type="expression" dxfId="33" priority="8">
      <formula>$E5="sin iniciar"</formula>
    </cfRule>
  </conditionalFormatting>
  <conditionalFormatting sqref="R5">
    <cfRule type="expression" dxfId="32" priority="3">
      <formula>$H5="completar"</formula>
    </cfRule>
    <cfRule type="expression" dxfId="31" priority="4">
      <formula>$H5="sin iniciar"</formula>
    </cfRule>
  </conditionalFormatting>
  <conditionalFormatting sqref="R11:R15">
    <cfRule type="expression" dxfId="30" priority="1">
      <formula>$H11="completar"</formula>
    </cfRule>
    <cfRule type="expression" dxfId="29" priority="2">
      <formula>$H11="sin iniciar"</formula>
    </cfRule>
  </conditionalFormatting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zoomScale="91" zoomScaleNormal="91" workbookViewId="0">
      <selection activeCell="C17" sqref="C17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0.4257812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3.85546875" customWidth="1"/>
    <col min="16" max="16" width="17" customWidth="1"/>
    <col min="17" max="17" width="32.28515625" style="26" bestFit="1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1.140625" style="31" customWidth="1"/>
    <col min="22" max="22" width="24.85546875" customWidth="1"/>
    <col min="23" max="23" width="19.85546875" customWidth="1"/>
  </cols>
  <sheetData>
    <row r="1" spans="1:24" ht="16.5" customHeight="1" x14ac:dyDescent="0.25">
      <c r="A1" s="677" t="s">
        <v>45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</row>
    <row r="2" spans="1:24" ht="23.25" customHeight="1" x14ac:dyDescent="0.25">
      <c r="A2" s="71" t="s">
        <v>50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</row>
    <row r="5" spans="1:24" ht="45" customHeight="1" x14ac:dyDescent="0.25">
      <c r="A5" s="23" t="s">
        <v>508</v>
      </c>
      <c r="B5" s="8" t="s">
        <v>21</v>
      </c>
      <c r="C5" s="8"/>
      <c r="D5" s="9" t="s">
        <v>23</v>
      </c>
      <c r="E5" s="9" t="s">
        <v>25</v>
      </c>
      <c r="F5" s="19" t="s">
        <v>26</v>
      </c>
      <c r="G5" s="42">
        <v>10050</v>
      </c>
      <c r="H5" s="24" t="s">
        <v>28</v>
      </c>
      <c r="I5" s="19">
        <v>1424</v>
      </c>
      <c r="J5" s="19">
        <v>6</v>
      </c>
      <c r="K5" s="19"/>
      <c r="L5" s="19"/>
      <c r="M5" s="19"/>
      <c r="N5" s="54">
        <v>91002</v>
      </c>
      <c r="O5" s="19"/>
      <c r="P5" s="20"/>
      <c r="Q5" s="9" t="s">
        <v>33</v>
      </c>
      <c r="R5" s="79">
        <v>55531.74</v>
      </c>
      <c r="S5" s="42" t="s">
        <v>30</v>
      </c>
      <c r="T5" s="42" t="s">
        <v>329</v>
      </c>
      <c r="U5" s="44" t="s">
        <v>30</v>
      </c>
      <c r="V5" s="19"/>
    </row>
    <row r="6" spans="1:24" ht="45" customHeight="1" x14ac:dyDescent="0.25">
      <c r="A6" s="32" t="s">
        <v>508</v>
      </c>
      <c r="B6" s="8" t="s">
        <v>22</v>
      </c>
      <c r="C6" s="10"/>
      <c r="D6" s="9" t="s">
        <v>24</v>
      </c>
      <c r="E6" s="9" t="s">
        <v>31</v>
      </c>
      <c r="F6" s="19" t="s">
        <v>27</v>
      </c>
      <c r="G6" s="42">
        <v>10010</v>
      </c>
      <c r="H6" s="24" t="s">
        <v>29</v>
      </c>
      <c r="I6" s="19">
        <v>1211</v>
      </c>
      <c r="J6" s="19">
        <v>2</v>
      </c>
      <c r="K6" s="19">
        <v>22</v>
      </c>
      <c r="L6" s="19">
        <v>226</v>
      </c>
      <c r="M6" s="19">
        <v>226002</v>
      </c>
      <c r="N6" s="54">
        <v>91002</v>
      </c>
      <c r="O6" s="19"/>
      <c r="P6" s="20"/>
      <c r="Q6" s="9" t="s">
        <v>36</v>
      </c>
      <c r="R6" s="79">
        <v>161500</v>
      </c>
      <c r="S6" s="42" t="s">
        <v>30</v>
      </c>
      <c r="T6" s="44" t="s">
        <v>38</v>
      </c>
      <c r="U6" s="44" t="s">
        <v>30</v>
      </c>
      <c r="V6" s="19"/>
    </row>
    <row r="7" spans="1:24" ht="45" customHeight="1" x14ac:dyDescent="0.25">
      <c r="A7" s="23" t="s">
        <v>508</v>
      </c>
      <c r="B7" s="8" t="s">
        <v>34</v>
      </c>
      <c r="C7" s="10"/>
      <c r="D7" s="9" t="s">
        <v>32</v>
      </c>
      <c r="E7" s="9" t="s">
        <v>35</v>
      </c>
      <c r="F7" s="19" t="s">
        <v>325</v>
      </c>
      <c r="G7" s="42">
        <v>10050</v>
      </c>
      <c r="H7" s="24" t="s">
        <v>28</v>
      </c>
      <c r="I7" s="19">
        <v>1424</v>
      </c>
      <c r="J7" s="19">
        <v>6</v>
      </c>
      <c r="K7" s="13"/>
      <c r="L7" s="13"/>
      <c r="M7" s="13"/>
      <c r="N7" s="98">
        <v>91002</v>
      </c>
      <c r="O7" s="13"/>
      <c r="P7" s="20"/>
      <c r="Q7" s="9" t="s">
        <v>37</v>
      </c>
      <c r="R7" s="80">
        <v>7129.32</v>
      </c>
      <c r="S7" s="44" t="s">
        <v>30</v>
      </c>
      <c r="T7" s="42" t="s">
        <v>330</v>
      </c>
      <c r="U7" s="44" t="s">
        <v>30</v>
      </c>
      <c r="V7" s="19"/>
      <c r="W7" s="17"/>
      <c r="X7" s="16"/>
    </row>
    <row r="8" spans="1:24" s="52" customFormat="1" ht="45" customHeight="1" x14ac:dyDescent="0.25">
      <c r="A8" s="32" t="s">
        <v>508</v>
      </c>
      <c r="B8" s="8" t="s">
        <v>39</v>
      </c>
      <c r="C8" s="10"/>
      <c r="D8" s="22" t="s">
        <v>323</v>
      </c>
      <c r="E8" s="9" t="s">
        <v>43</v>
      </c>
      <c r="F8" s="49" t="s">
        <v>44</v>
      </c>
      <c r="G8" s="42">
        <v>10010</v>
      </c>
      <c r="H8" s="34" t="s">
        <v>29</v>
      </c>
      <c r="I8" s="97">
        <v>1211</v>
      </c>
      <c r="J8" s="56">
        <v>2</v>
      </c>
      <c r="K8" s="56">
        <v>22</v>
      </c>
      <c r="L8" s="56">
        <v>226</v>
      </c>
      <c r="M8" s="56">
        <v>22609</v>
      </c>
      <c r="N8" s="56">
        <v>91019</v>
      </c>
      <c r="O8" s="30"/>
      <c r="P8" s="25"/>
      <c r="Q8" s="64" t="s">
        <v>42</v>
      </c>
      <c r="R8" s="304">
        <v>18105.849999999999</v>
      </c>
      <c r="S8" s="57" t="s">
        <v>40</v>
      </c>
      <c r="T8" s="43" t="s">
        <v>41</v>
      </c>
      <c r="U8" s="57" t="s">
        <v>30</v>
      </c>
      <c r="V8" s="58"/>
      <c r="W8" s="50"/>
      <c r="X8" s="51"/>
    </row>
    <row r="9" spans="1:24" s="41" customFormat="1" ht="45" customHeight="1" x14ac:dyDescent="0.25">
      <c r="A9" s="23" t="s">
        <v>508</v>
      </c>
      <c r="B9" s="96" t="s">
        <v>321</v>
      </c>
      <c r="C9" s="35"/>
      <c r="D9" s="59" t="s">
        <v>46</v>
      </c>
      <c r="E9" s="59" t="s">
        <v>47</v>
      </c>
      <c r="F9" s="60" t="s">
        <v>48</v>
      </c>
      <c r="G9" s="63">
        <v>10080</v>
      </c>
      <c r="H9" s="59" t="s">
        <v>49</v>
      </c>
      <c r="I9" s="53">
        <v>1213</v>
      </c>
      <c r="J9" s="53">
        <v>2</v>
      </c>
      <c r="K9" s="53">
        <v>22</v>
      </c>
      <c r="L9" s="53">
        <v>226</v>
      </c>
      <c r="M9" s="53">
        <v>226009</v>
      </c>
      <c r="N9" s="61">
        <v>91019</v>
      </c>
      <c r="O9" s="36"/>
      <c r="P9" s="37"/>
      <c r="Q9" s="48" t="s">
        <v>327</v>
      </c>
      <c r="R9" s="305">
        <v>24160</v>
      </c>
      <c r="S9" s="46" t="s">
        <v>40</v>
      </c>
      <c r="T9" s="46" t="s">
        <v>41</v>
      </c>
      <c r="U9" s="44" t="s">
        <v>30</v>
      </c>
      <c r="V9" s="37"/>
      <c r="W9" s="39"/>
      <c r="X9" s="40"/>
    </row>
    <row r="10" spans="1:24" ht="45" customHeight="1" x14ac:dyDescent="0.25">
      <c r="A10" s="32" t="s">
        <v>508</v>
      </c>
      <c r="B10" s="8" t="s">
        <v>322</v>
      </c>
      <c r="C10" s="99"/>
      <c r="D10" s="34" t="s">
        <v>324</v>
      </c>
      <c r="E10" s="94" t="s">
        <v>31</v>
      </c>
      <c r="F10" s="95" t="s">
        <v>326</v>
      </c>
      <c r="G10" s="93">
        <v>10010</v>
      </c>
      <c r="H10" s="94" t="s">
        <v>29</v>
      </c>
      <c r="I10" s="11">
        <v>1211</v>
      </c>
      <c r="J10" s="11">
        <v>2</v>
      </c>
      <c r="K10" s="11">
        <v>22</v>
      </c>
      <c r="L10" s="11">
        <v>226</v>
      </c>
      <c r="M10" s="11">
        <v>226002</v>
      </c>
      <c r="N10" s="56">
        <v>91019</v>
      </c>
      <c r="O10" s="14"/>
      <c r="P10" s="12"/>
      <c r="Q10" s="33" t="s">
        <v>328</v>
      </c>
      <c r="R10" s="81">
        <v>160000</v>
      </c>
      <c r="S10" s="45" t="s">
        <v>30</v>
      </c>
      <c r="T10" s="45" t="s">
        <v>331</v>
      </c>
      <c r="U10" s="57" t="s">
        <v>30</v>
      </c>
      <c r="V10" s="12"/>
      <c r="W10" s="17"/>
      <c r="X10" s="16"/>
    </row>
    <row r="11" spans="1:24" ht="60" x14ac:dyDescent="0.25">
      <c r="A11" s="353" t="s">
        <v>508</v>
      </c>
      <c r="B11" s="96" t="s">
        <v>502</v>
      </c>
      <c r="C11" s="368"/>
      <c r="D11" s="369" t="s">
        <v>503</v>
      </c>
      <c r="E11" s="369" t="s">
        <v>504</v>
      </c>
      <c r="F11" s="370" t="s">
        <v>505</v>
      </c>
      <c r="G11" s="96">
        <v>10050</v>
      </c>
      <c r="H11" s="368" t="s">
        <v>28</v>
      </c>
      <c r="I11" s="97">
        <v>1421</v>
      </c>
      <c r="J11" s="97">
        <v>2</v>
      </c>
      <c r="K11" s="371"/>
      <c r="L11" s="371"/>
      <c r="M11" s="371"/>
      <c r="N11" s="371">
        <v>91019</v>
      </c>
      <c r="O11" s="372"/>
      <c r="P11" s="369"/>
      <c r="Q11" s="369" t="s">
        <v>506</v>
      </c>
      <c r="R11" s="191">
        <v>100000</v>
      </c>
      <c r="S11" s="373" t="s">
        <v>30</v>
      </c>
      <c r="T11" s="362" t="s">
        <v>507</v>
      </c>
      <c r="U11" s="373" t="s">
        <v>30</v>
      </c>
      <c r="V11" s="368"/>
    </row>
    <row r="12" spans="1:24" ht="45" customHeight="1" thickBot="1" x14ac:dyDescent="0.3">
      <c r="A12" s="170" t="s">
        <v>508</v>
      </c>
      <c r="B12" s="171" t="s">
        <v>546</v>
      </c>
      <c r="C12" s="374"/>
      <c r="D12" s="375" t="s">
        <v>547</v>
      </c>
      <c r="E12" s="375" t="s">
        <v>25</v>
      </c>
      <c r="F12" s="376" t="s">
        <v>548</v>
      </c>
      <c r="G12" s="171">
        <v>10050</v>
      </c>
      <c r="H12" s="376" t="s">
        <v>28</v>
      </c>
      <c r="I12" s="377">
        <v>1424</v>
      </c>
      <c r="J12" s="377">
        <v>6</v>
      </c>
      <c r="K12" s="377"/>
      <c r="L12" s="377"/>
      <c r="M12" s="377"/>
      <c r="N12" s="377">
        <v>91019</v>
      </c>
      <c r="O12" s="378"/>
      <c r="P12" s="379"/>
      <c r="Q12" s="375" t="s">
        <v>33</v>
      </c>
      <c r="R12" s="380">
        <v>48589.97</v>
      </c>
      <c r="S12" s="171" t="s">
        <v>30</v>
      </c>
      <c r="T12" s="381">
        <v>43985</v>
      </c>
      <c r="U12" s="170" t="s">
        <v>30</v>
      </c>
      <c r="V12" s="376"/>
    </row>
    <row r="13" spans="1:24" ht="15.75" thickTop="1" x14ac:dyDescent="0.25">
      <c r="A13" s="176">
        <f>COUNTA(A5:A12)</f>
        <v>8</v>
      </c>
      <c r="B13" s="175" t="s">
        <v>441</v>
      </c>
      <c r="H13" s="680"/>
      <c r="I13" s="680"/>
      <c r="J13" s="680"/>
      <c r="K13" s="680"/>
      <c r="L13" s="680"/>
      <c r="M13" s="680"/>
      <c r="N13" s="680"/>
      <c r="Q13" s="162" t="s">
        <v>442</v>
      </c>
      <c r="R13" s="140">
        <f>SUM(R5:R12)</f>
        <v>575016.88</v>
      </c>
    </row>
    <row r="14" spans="1:24" x14ac:dyDescent="0.25">
      <c r="H14" s="680"/>
      <c r="I14" s="680"/>
      <c r="J14" s="680"/>
      <c r="K14" s="680"/>
      <c r="L14" s="680"/>
      <c r="M14" s="680"/>
      <c r="N14" s="680"/>
    </row>
    <row r="15" spans="1:24" x14ac:dyDescent="0.25">
      <c r="H15" s="680"/>
      <c r="I15" s="680"/>
      <c r="J15" s="680"/>
      <c r="K15" s="680"/>
      <c r="L15" s="680"/>
      <c r="M15" s="680"/>
      <c r="N15" s="18"/>
    </row>
    <row r="16" spans="1:24" x14ac:dyDescent="0.25">
      <c r="H16" s="680"/>
      <c r="I16" s="680"/>
      <c r="J16" s="680"/>
      <c r="K16" s="680"/>
      <c r="L16" s="680"/>
      <c r="M16" s="680"/>
      <c r="N16" s="18"/>
    </row>
  </sheetData>
  <mergeCells count="6">
    <mergeCell ref="A1:V1"/>
    <mergeCell ref="H15:M15"/>
    <mergeCell ref="H16:M16"/>
    <mergeCell ref="I3:L3"/>
    <mergeCell ref="H13:N13"/>
    <mergeCell ref="H14:N14"/>
  </mergeCells>
  <phoneticPr fontId="8" type="noConversion"/>
  <conditionalFormatting sqref="L8:O8 L5:V6 L7:M7 O7">
    <cfRule type="expression" dxfId="1546" priority="67">
      <formula>$H5="completar"</formula>
    </cfRule>
    <cfRule type="expression" dxfId="1545" priority="68">
      <formula>$H5="sin iniciar"</formula>
    </cfRule>
  </conditionalFormatting>
  <conditionalFormatting sqref="F5:G8">
    <cfRule type="expression" dxfId="1544" priority="75">
      <formula>$F5="completar"</formula>
    </cfRule>
    <cfRule type="expression" dxfId="1543" priority="76">
      <formula>$F5="sin iniciar"</formula>
    </cfRule>
  </conditionalFormatting>
  <conditionalFormatting sqref="H5:K7 J8:K8">
    <cfRule type="expression" dxfId="1542" priority="73">
      <formula>$H5="completar"</formula>
    </cfRule>
    <cfRule type="expression" dxfId="1541" priority="74">
      <formula>$H5="sin iniciar"</formula>
    </cfRule>
  </conditionalFormatting>
  <conditionalFormatting sqref="F5:G8">
    <cfRule type="expression" dxfId="1540" priority="71">
      <formula>$F5="completar"</formula>
    </cfRule>
    <cfRule type="expression" dxfId="1539" priority="72">
      <formula>$F5="sin iniciar"</formula>
    </cfRule>
  </conditionalFormatting>
  <conditionalFormatting sqref="F9:G9">
    <cfRule type="expression" dxfId="1538" priority="53">
      <formula>$E9="completar"</formula>
    </cfRule>
    <cfRule type="expression" dxfId="1537" priority="54">
      <formula>$E9="sin iniciar"</formula>
    </cfRule>
  </conditionalFormatting>
  <conditionalFormatting sqref="H9">
    <cfRule type="expression" dxfId="1536" priority="51">
      <formula>$G9="completar"</formula>
    </cfRule>
    <cfRule type="expression" dxfId="1535" priority="52">
      <formula>$G9="sin iniciar"</formula>
    </cfRule>
  </conditionalFormatting>
  <conditionalFormatting sqref="F9:G9">
    <cfRule type="expression" dxfId="1534" priority="49">
      <formula>$E9="completar"</formula>
    </cfRule>
    <cfRule type="expression" dxfId="1533" priority="50">
      <formula>$E9="sin iniciar"</formula>
    </cfRule>
  </conditionalFormatting>
  <conditionalFormatting sqref="H8">
    <cfRule type="expression" dxfId="1532" priority="41">
      <formula>$G8="completar"</formula>
    </cfRule>
    <cfRule type="expression" dxfId="1531" priority="42">
      <formula>$G8="sin iniciar"</formula>
    </cfRule>
  </conditionalFormatting>
  <conditionalFormatting sqref="N9">
    <cfRule type="expression" dxfId="1530" priority="39">
      <formula>$H9="completar"</formula>
    </cfRule>
    <cfRule type="expression" dxfId="1529" priority="40">
      <formula>$H9="sin iniciar"</formula>
    </cfRule>
  </conditionalFormatting>
  <conditionalFormatting sqref="N10">
    <cfRule type="expression" dxfId="1528" priority="37">
      <formula>$H10="completar"</formula>
    </cfRule>
    <cfRule type="expression" dxfId="1527" priority="38">
      <formula>$H10="sin iniciar"</formula>
    </cfRule>
  </conditionalFormatting>
  <conditionalFormatting sqref="R10">
    <cfRule type="expression" dxfId="1526" priority="33">
      <formula>$H10="completar"</formula>
    </cfRule>
    <cfRule type="expression" dxfId="1525" priority="34">
      <formula>$H10="sin iniciar"</formula>
    </cfRule>
  </conditionalFormatting>
  <conditionalFormatting sqref="G10">
    <cfRule type="expression" dxfId="1524" priority="29">
      <formula>$E10="completar"</formula>
    </cfRule>
    <cfRule type="expression" dxfId="1523" priority="30">
      <formula>$E10="sin iniciar"</formula>
    </cfRule>
  </conditionalFormatting>
  <conditionalFormatting sqref="G10">
    <cfRule type="expression" dxfId="1522" priority="27">
      <formula>$E10="completar"</formula>
    </cfRule>
    <cfRule type="expression" dxfId="1521" priority="28">
      <formula>$E10="sin iniciar"</formula>
    </cfRule>
  </conditionalFormatting>
  <conditionalFormatting sqref="H10">
    <cfRule type="expression" dxfId="1520" priority="25">
      <formula>$G10="completar"</formula>
    </cfRule>
    <cfRule type="expression" dxfId="1519" priority="26">
      <formula>$G10="sin iniciar"</formula>
    </cfRule>
  </conditionalFormatting>
  <conditionalFormatting sqref="I8">
    <cfRule type="expression" dxfId="1518" priority="23">
      <formula>$G8="completar"</formula>
    </cfRule>
    <cfRule type="expression" dxfId="1517" priority="24">
      <formula>$G8="sin iniciar"</formula>
    </cfRule>
  </conditionalFormatting>
  <conditionalFormatting sqref="N7">
    <cfRule type="expression" dxfId="1516" priority="21">
      <formula>$G7="completar"</formula>
    </cfRule>
    <cfRule type="expression" dxfId="1515" priority="22">
      <formula>$G7="sin iniciar"</formula>
    </cfRule>
  </conditionalFormatting>
  <conditionalFormatting sqref="G11">
    <cfRule type="expression" dxfId="1514" priority="19">
      <formula>$E11="completar"</formula>
    </cfRule>
    <cfRule type="expression" dxfId="1513" priority="20">
      <formula>$E11="sin iniciar"</formula>
    </cfRule>
  </conditionalFormatting>
  <conditionalFormatting sqref="H11:I11">
    <cfRule type="expression" dxfId="1512" priority="17">
      <formula>$G11="completar"</formula>
    </cfRule>
    <cfRule type="expression" dxfId="1511" priority="18">
      <formula>$G11="sin iniciar"</formula>
    </cfRule>
  </conditionalFormatting>
  <conditionalFormatting sqref="G11">
    <cfRule type="expression" dxfId="1510" priority="15">
      <formula>$E11="completar"</formula>
    </cfRule>
    <cfRule type="expression" dxfId="1509" priority="16">
      <formula>$E11="sin iniciar"</formula>
    </cfRule>
  </conditionalFormatting>
  <conditionalFormatting sqref="R11">
    <cfRule type="expression" dxfId="1508" priority="13">
      <formula>$H11="completar"</formula>
    </cfRule>
    <cfRule type="expression" dxfId="1507" priority="14">
      <formula>$H11="sin iniciar"</formula>
    </cfRule>
  </conditionalFormatting>
  <conditionalFormatting sqref="F12:G12">
    <cfRule type="expression" dxfId="1506" priority="11">
      <formula>$E12="completar"</formula>
    </cfRule>
    <cfRule type="expression" dxfId="1505" priority="12">
      <formula>$E12="sin iniciar"</formula>
    </cfRule>
  </conditionalFormatting>
  <conditionalFormatting sqref="H12">
    <cfRule type="expression" dxfId="1504" priority="9">
      <formula>$G12="completar"</formula>
    </cfRule>
    <cfRule type="expression" dxfId="1503" priority="10">
      <formula>$G12="sin iniciar"</formula>
    </cfRule>
  </conditionalFormatting>
  <conditionalFormatting sqref="F12:G12">
    <cfRule type="expression" dxfId="1502" priority="7">
      <formula>$E12="completar"</formula>
    </cfRule>
    <cfRule type="expression" dxfId="1501" priority="8">
      <formula>$E12="sin iniciar"</formula>
    </cfRule>
  </conditionalFormatting>
  <conditionalFormatting sqref="L12:N12">
    <cfRule type="expression" dxfId="1500" priority="3">
      <formula>$G12="completar"</formula>
    </cfRule>
    <cfRule type="expression" dxfId="1499" priority="4">
      <formula>$G12="sin iniciar"</formula>
    </cfRule>
  </conditionalFormatting>
  <conditionalFormatting sqref="I12:K12">
    <cfRule type="expression" dxfId="1498" priority="5">
      <formula>$G12="completar"</formula>
    </cfRule>
    <cfRule type="expression" dxfId="1497" priority="6">
      <formula>$G12="sin iniciar"</formula>
    </cfRule>
  </conditionalFormatting>
  <conditionalFormatting sqref="Q12:U12">
    <cfRule type="expression" dxfId="1496" priority="1">
      <formula>$G12="completar"</formula>
    </cfRule>
    <cfRule type="expression" dxfId="1495" priority="2">
      <formula>$G12="sin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opLeftCell="G1" zoomScale="91" zoomScaleNormal="91" workbookViewId="0">
      <selection activeCell="D19" sqref="D19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29.5703125" style="5" customWidth="1"/>
    <col min="4" max="4" width="35.14062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17.7109375" customWidth="1"/>
    <col min="17" max="17" width="34.855468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33.5703125" customWidth="1"/>
    <col min="23" max="23" width="23.28515625" customWidth="1"/>
  </cols>
  <sheetData>
    <row r="1" spans="1:23" ht="16.5" customHeight="1" x14ac:dyDescent="0.25">
      <c r="A1" s="683" t="s">
        <v>320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</row>
    <row r="2" spans="1:23" ht="23.25" customHeight="1" x14ac:dyDescent="0.25">
      <c r="A2" s="71" t="s">
        <v>51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67"/>
      <c r="W2" s="70"/>
    </row>
    <row r="3" spans="1:23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3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28" t="s">
        <v>347</v>
      </c>
    </row>
    <row r="5" spans="1:23" ht="150" x14ac:dyDescent="0.25">
      <c r="A5" s="104" t="s">
        <v>509</v>
      </c>
      <c r="B5" s="102" t="s">
        <v>333</v>
      </c>
      <c r="C5" s="103"/>
      <c r="D5" s="102" t="s">
        <v>334</v>
      </c>
      <c r="E5" s="102" t="s">
        <v>335</v>
      </c>
      <c r="F5" s="102" t="s">
        <v>336</v>
      </c>
      <c r="G5" s="104">
        <v>11050</v>
      </c>
      <c r="H5" s="102" t="s">
        <v>332</v>
      </c>
      <c r="I5" s="105">
        <v>3241</v>
      </c>
      <c r="J5" s="105">
        <v>2</v>
      </c>
      <c r="K5" s="105">
        <v>22</v>
      </c>
      <c r="L5" s="105">
        <v>226</v>
      </c>
      <c r="M5" s="105">
        <v>226002</v>
      </c>
      <c r="N5" s="106" t="s">
        <v>337</v>
      </c>
      <c r="O5" s="103"/>
      <c r="P5" s="107"/>
      <c r="Q5" s="108" t="s">
        <v>338</v>
      </c>
      <c r="R5" s="109">
        <v>6000</v>
      </c>
      <c r="S5" s="110" t="s">
        <v>30</v>
      </c>
      <c r="T5" s="111">
        <v>43910</v>
      </c>
      <c r="U5" s="104" t="s">
        <v>30</v>
      </c>
      <c r="V5" s="102" t="s">
        <v>339</v>
      </c>
      <c r="W5" s="101" t="s">
        <v>340</v>
      </c>
    </row>
    <row r="6" spans="1:23" s="112" customFormat="1" ht="105.75" thickBot="1" x14ac:dyDescent="0.3">
      <c r="A6" s="429" t="s">
        <v>509</v>
      </c>
      <c r="B6" s="310" t="s">
        <v>341</v>
      </c>
      <c r="C6" s="310" t="s">
        <v>342</v>
      </c>
      <c r="D6" s="310" t="s">
        <v>349</v>
      </c>
      <c r="E6" s="310" t="s">
        <v>343</v>
      </c>
      <c r="F6" s="310" t="s">
        <v>344</v>
      </c>
      <c r="G6" s="311">
        <v>11050</v>
      </c>
      <c r="H6" s="312" t="s">
        <v>332</v>
      </c>
      <c r="I6" s="313">
        <v>3241</v>
      </c>
      <c r="J6" s="313">
        <v>2</v>
      </c>
      <c r="K6" s="313">
        <v>22</v>
      </c>
      <c r="L6" s="313">
        <v>227</v>
      </c>
      <c r="M6" s="313">
        <v>227006</v>
      </c>
      <c r="N6" s="313">
        <v>91002</v>
      </c>
      <c r="O6" s="314"/>
      <c r="P6" s="314"/>
      <c r="Q6" s="310" t="s">
        <v>348</v>
      </c>
      <c r="R6" s="109">
        <v>7986</v>
      </c>
      <c r="S6" s="311" t="s">
        <v>30</v>
      </c>
      <c r="T6" s="315">
        <v>43922</v>
      </c>
      <c r="U6" s="311" t="s">
        <v>30</v>
      </c>
      <c r="V6" s="310" t="s">
        <v>345</v>
      </c>
      <c r="W6" s="316" t="s">
        <v>346</v>
      </c>
    </row>
    <row r="7" spans="1:23" s="40" customFormat="1" ht="15" customHeight="1" thickTop="1" x14ac:dyDescent="0.25">
      <c r="A7" s="209">
        <f>COUNTA(A5:A6)</f>
        <v>2</v>
      </c>
      <c r="B7" s="234" t="s">
        <v>441</v>
      </c>
      <c r="C7" s="143"/>
      <c r="D7" s="147"/>
      <c r="E7" s="147"/>
      <c r="G7" s="216"/>
      <c r="H7" s="157"/>
      <c r="K7" s="221"/>
      <c r="L7" s="221"/>
      <c r="M7" s="221"/>
      <c r="N7" s="218"/>
      <c r="O7" s="221"/>
      <c r="P7" s="149"/>
      <c r="Q7" s="209" t="s">
        <v>442</v>
      </c>
      <c r="R7" s="306">
        <f>SUM(R5:R6)</f>
        <v>13986</v>
      </c>
      <c r="S7" s="194"/>
      <c r="T7" s="216"/>
      <c r="U7" s="194"/>
    </row>
    <row r="8" spans="1:23" s="78" customFormat="1" ht="18.75" customHeight="1" x14ac:dyDescent="0.25">
      <c r="A8" s="141"/>
      <c r="B8" s="142"/>
      <c r="C8" s="143"/>
      <c r="D8" s="148"/>
      <c r="E8" s="147"/>
      <c r="G8" s="216"/>
      <c r="H8" s="217"/>
      <c r="I8" s="147"/>
      <c r="J8" s="218"/>
      <c r="K8" s="218"/>
      <c r="L8" s="218"/>
      <c r="M8" s="218"/>
      <c r="N8" s="218"/>
      <c r="O8" s="148"/>
      <c r="P8" s="148"/>
      <c r="Q8" s="147"/>
      <c r="R8" s="195"/>
      <c r="S8" s="194"/>
      <c r="T8" s="216"/>
      <c r="U8" s="194"/>
      <c r="V8" s="226"/>
      <c r="W8" s="226"/>
    </row>
    <row r="9" spans="1:23" s="40" customFormat="1" ht="16.5" customHeight="1" x14ac:dyDescent="0.25">
      <c r="A9" s="192"/>
      <c r="B9" s="143"/>
      <c r="C9" s="143"/>
      <c r="D9" s="217"/>
      <c r="E9" s="217"/>
      <c r="F9" s="219"/>
      <c r="G9" s="220"/>
      <c r="H9" s="217"/>
      <c r="I9" s="147"/>
      <c r="J9" s="147"/>
      <c r="K9" s="147"/>
      <c r="L9" s="147"/>
      <c r="M9" s="147"/>
      <c r="N9" s="218"/>
      <c r="O9" s="221"/>
      <c r="Q9" s="157"/>
      <c r="R9" s="195"/>
      <c r="S9" s="194"/>
      <c r="T9" s="194"/>
      <c r="U9" s="194"/>
    </row>
    <row r="10" spans="1:23" s="40" customFormat="1" ht="17.25" customHeight="1" x14ac:dyDescent="0.25">
      <c r="A10" s="211"/>
      <c r="B10" s="235"/>
      <c r="C10" s="223"/>
      <c r="D10" s="307"/>
      <c r="E10" s="225"/>
      <c r="F10" s="211"/>
      <c r="G10" s="227"/>
      <c r="H10" s="307"/>
      <c r="I10" s="307"/>
      <c r="J10" s="307"/>
      <c r="K10" s="307"/>
      <c r="L10" s="211"/>
      <c r="M10" s="211"/>
      <c r="N10" s="211"/>
      <c r="O10" s="211"/>
      <c r="P10" s="211"/>
      <c r="Q10" s="308"/>
      <c r="R10" s="309"/>
      <c r="S10" s="227"/>
      <c r="T10" s="227"/>
      <c r="U10" s="227"/>
      <c r="V10" s="211"/>
      <c r="W10" s="211"/>
    </row>
    <row r="11" spans="1:23" x14ac:dyDescent="0.25">
      <c r="H11" s="680"/>
      <c r="I11" s="680"/>
      <c r="J11" s="680"/>
      <c r="K11" s="680"/>
      <c r="L11" s="680"/>
      <c r="M11" s="680"/>
      <c r="N11" s="680"/>
    </row>
    <row r="12" spans="1:23" x14ac:dyDescent="0.25">
      <c r="H12" s="680"/>
      <c r="I12" s="680"/>
      <c r="J12" s="680"/>
      <c r="K12" s="680"/>
      <c r="L12" s="680"/>
      <c r="M12" s="680"/>
      <c r="N12" s="18"/>
      <c r="R12" s="387"/>
    </row>
    <row r="13" spans="1:23" x14ac:dyDescent="0.25">
      <c r="H13" s="680"/>
      <c r="I13" s="680"/>
      <c r="J13" s="680"/>
      <c r="K13" s="680"/>
      <c r="L13" s="680"/>
      <c r="M13" s="680"/>
      <c r="N13" s="18"/>
    </row>
  </sheetData>
  <mergeCells count="5">
    <mergeCell ref="A1:W1"/>
    <mergeCell ref="H13:M13"/>
    <mergeCell ref="I3:L3"/>
    <mergeCell ref="H11:N11"/>
    <mergeCell ref="H12:M12"/>
  </mergeCells>
  <conditionalFormatting sqref="L7:O8">
    <cfRule type="expression" dxfId="1466" priority="107">
      <formula>$H7="completar"</formula>
    </cfRule>
    <cfRule type="expression" dxfId="1465" priority="108">
      <formula>$H7="sin iniciar"</formula>
    </cfRule>
  </conditionalFormatting>
  <conditionalFormatting sqref="F7:G8">
    <cfRule type="expression" dxfId="1464" priority="113">
      <formula>$F7="completar"</formula>
    </cfRule>
    <cfRule type="expression" dxfId="1463" priority="114">
      <formula>$F7="sin iniciar"</formula>
    </cfRule>
  </conditionalFormatting>
  <conditionalFormatting sqref="H7:K7 I8:K8">
    <cfRule type="expression" dxfId="1462" priority="111">
      <formula>$H7="completar"</formula>
    </cfRule>
    <cfRule type="expression" dxfId="1461" priority="112">
      <formula>$H7="sin iniciar"</formula>
    </cfRule>
  </conditionalFormatting>
  <conditionalFormatting sqref="F7:G8">
    <cfRule type="expression" dxfId="1460" priority="109">
      <formula>$F7="completar"</formula>
    </cfRule>
    <cfRule type="expression" dxfId="1459" priority="110">
      <formula>$F7="sin iniciar"</formula>
    </cfRule>
  </conditionalFormatting>
  <conditionalFormatting sqref="F9:G9">
    <cfRule type="expression" dxfId="1458" priority="105">
      <formula>$E9="completar"</formula>
    </cfRule>
    <cfRule type="expression" dxfId="1457" priority="106">
      <formula>$E9="sin iniciar"</formula>
    </cfRule>
  </conditionalFormatting>
  <conditionalFormatting sqref="H9">
    <cfRule type="expression" dxfId="1456" priority="103">
      <formula>$G9="completar"</formula>
    </cfRule>
    <cfRule type="expression" dxfId="1455" priority="104">
      <formula>$G9="sin iniciar"</formula>
    </cfRule>
  </conditionalFormatting>
  <conditionalFormatting sqref="F9:G9">
    <cfRule type="expression" dxfId="1454" priority="101">
      <formula>$E9="completar"</formula>
    </cfRule>
    <cfRule type="expression" dxfId="1453" priority="102">
      <formula>$E9="sin iniciar"</formula>
    </cfRule>
  </conditionalFormatting>
  <conditionalFormatting sqref="H8">
    <cfRule type="expression" dxfId="1452" priority="93">
      <formula>$G8="completar"</formula>
    </cfRule>
    <cfRule type="expression" dxfId="1451" priority="94">
      <formula>$G8="sin iniciar"</formula>
    </cfRule>
  </conditionalFormatting>
  <conditionalFormatting sqref="N9">
    <cfRule type="expression" dxfId="1450" priority="91">
      <formula>$H9="completar"</formula>
    </cfRule>
    <cfRule type="expression" dxfId="1449" priority="92">
      <formula>$H9="sin iniciar"</formula>
    </cfRule>
  </conditionalFormatting>
  <conditionalFormatting sqref="R8">
    <cfRule type="expression" dxfId="1448" priority="87">
      <formula>$H8="completar"</formula>
    </cfRule>
    <cfRule type="expression" dxfId="1447" priority="88">
      <formula>$H8="sin iniciar"</formula>
    </cfRule>
  </conditionalFormatting>
  <conditionalFormatting sqref="R9">
    <cfRule type="expression" dxfId="1446" priority="83">
      <formula>$H9="completar"</formula>
    </cfRule>
    <cfRule type="expression" dxfId="1445" priority="84">
      <formula>$H9="sin iniciar"</formula>
    </cfRule>
  </conditionalFormatting>
  <conditionalFormatting sqref="H6">
    <cfRule type="expression" dxfId="1444" priority="3">
      <formula>$E6="completar"</formula>
    </cfRule>
    <cfRule type="expression" dxfId="1443" priority="4">
      <formula>$E6="sin iniciar"</formula>
    </cfRule>
  </conditionalFormatting>
  <conditionalFormatting sqref="L5:Q5 S5:W5">
    <cfRule type="expression" dxfId="1442" priority="9">
      <formula>$G5="completar"</formula>
    </cfRule>
    <cfRule type="expression" dxfId="1441" priority="10">
      <formula>$G5="sin iniciar"</formula>
    </cfRule>
  </conditionalFormatting>
  <conditionalFormatting sqref="F5:H5">
    <cfRule type="expression" dxfId="1440" priority="15">
      <formula>$E5="completar"</formula>
    </cfRule>
    <cfRule type="expression" dxfId="1439" priority="16">
      <formula>$E5="sin iniciar"</formula>
    </cfRule>
  </conditionalFormatting>
  <conditionalFormatting sqref="I5:K5">
    <cfRule type="expression" dxfId="1438" priority="13">
      <formula>$G5="completar"</formula>
    </cfRule>
    <cfRule type="expression" dxfId="1437" priority="14">
      <formula>$G5="sin iniciar"</formula>
    </cfRule>
  </conditionalFormatting>
  <conditionalFormatting sqref="F5:H5">
    <cfRule type="expression" dxfId="1436" priority="11">
      <formula>$E5="completar"</formula>
    </cfRule>
    <cfRule type="expression" dxfId="1435" priority="12">
      <formula>$E5="sin iniciar"</formula>
    </cfRule>
  </conditionalFormatting>
  <conditionalFormatting sqref="R5">
    <cfRule type="expression" dxfId="1434" priority="7">
      <formula>$H5="completar"</formula>
    </cfRule>
    <cfRule type="expression" dxfId="1433" priority="8">
      <formula>$H5="sin iniciar"</formula>
    </cfRule>
  </conditionalFormatting>
  <conditionalFormatting sqref="H6">
    <cfRule type="expression" dxfId="1432" priority="5">
      <formula>$E6="completar"</formula>
    </cfRule>
    <cfRule type="expression" dxfId="1431" priority="6">
      <formula>$E6="sin iniciar"</formula>
    </cfRule>
  </conditionalFormatting>
  <conditionalFormatting sqref="R6">
    <cfRule type="expression" dxfId="1430" priority="1">
      <formula>$H6="completar"</formula>
    </cfRule>
    <cfRule type="expression" dxfId="1429" priority="2">
      <formula>$H6="sin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F25" zoomScale="91" zoomScaleNormal="91" workbookViewId="0">
      <selection activeCell="B38" sqref="B38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0.140625" style="5" customWidth="1"/>
    <col min="4" max="4" width="34.570312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9" width="29.7109375" style="7" customWidth="1"/>
    <col min="10" max="11" width="15.7109375" style="7" customWidth="1"/>
    <col min="12" max="14" width="15.7109375" customWidth="1"/>
    <col min="15" max="15" width="17" customWidth="1"/>
    <col min="16" max="16" width="18.140625" customWidth="1"/>
    <col min="17" max="17" width="61.855468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0.140625" style="31" customWidth="1"/>
    <col min="22" max="22" width="24.85546875" customWidth="1"/>
    <col min="23" max="23" width="18.7109375" customWidth="1"/>
  </cols>
  <sheetData>
    <row r="1" spans="1:24" ht="16.5" customHeight="1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</row>
    <row r="2" spans="1:24" ht="23.25" customHeight="1" x14ac:dyDescent="0.25">
      <c r="A2" s="71" t="s">
        <v>52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21" t="s">
        <v>347</v>
      </c>
    </row>
    <row r="5" spans="1:24" ht="78" customHeight="1" x14ac:dyDescent="0.25">
      <c r="A5" s="74" t="s">
        <v>510</v>
      </c>
      <c r="B5" s="74" t="s">
        <v>350</v>
      </c>
      <c r="C5" s="74"/>
      <c r="D5" s="113" t="s">
        <v>351</v>
      </c>
      <c r="E5" s="114" t="s">
        <v>356</v>
      </c>
      <c r="F5" s="46" t="s">
        <v>59</v>
      </c>
      <c r="G5" s="46">
        <v>12070</v>
      </c>
      <c r="H5" s="53" t="s">
        <v>61</v>
      </c>
      <c r="I5" s="61" t="s">
        <v>352</v>
      </c>
      <c r="J5" s="61">
        <v>6</v>
      </c>
      <c r="K5" s="61">
        <v>60</v>
      </c>
      <c r="L5" s="61">
        <v>603</v>
      </c>
      <c r="M5" s="61">
        <v>603000</v>
      </c>
      <c r="N5" s="61">
        <v>91002</v>
      </c>
      <c r="O5" s="46" t="s">
        <v>353</v>
      </c>
      <c r="P5" s="77" t="s">
        <v>354</v>
      </c>
      <c r="Q5" s="77" t="s">
        <v>355</v>
      </c>
      <c r="R5" s="84">
        <v>44407</v>
      </c>
      <c r="S5" s="46" t="s">
        <v>30</v>
      </c>
      <c r="T5" s="115">
        <v>43937</v>
      </c>
      <c r="U5" s="46" t="s">
        <v>30</v>
      </c>
      <c r="V5" s="53"/>
      <c r="W5" s="115">
        <v>43957</v>
      </c>
    </row>
    <row r="6" spans="1:24" ht="30" customHeight="1" x14ac:dyDescent="0.25">
      <c r="A6" s="32" t="s">
        <v>510</v>
      </c>
      <c r="B6" s="8"/>
      <c r="C6" s="10"/>
      <c r="D6" s="9" t="s">
        <v>53</v>
      </c>
      <c r="E6" s="9" t="s">
        <v>54</v>
      </c>
      <c r="F6" s="42" t="s">
        <v>55</v>
      </c>
      <c r="G6" s="42">
        <v>16010</v>
      </c>
      <c r="H6" s="24" t="s">
        <v>62</v>
      </c>
      <c r="I6" s="19">
        <v>4111</v>
      </c>
      <c r="J6" s="19">
        <v>2</v>
      </c>
      <c r="K6" s="19">
        <v>24</v>
      </c>
      <c r="L6" s="19">
        <v>224</v>
      </c>
      <c r="M6" s="19">
        <v>224003</v>
      </c>
      <c r="N6" s="54">
        <v>91002</v>
      </c>
      <c r="O6" s="19"/>
      <c r="P6" s="20"/>
      <c r="Q6" s="9"/>
      <c r="R6" s="79">
        <v>8979452.0500000007</v>
      </c>
      <c r="S6" s="42"/>
      <c r="T6" s="82">
        <v>43936</v>
      </c>
      <c r="U6" s="44"/>
      <c r="V6" s="19"/>
      <c r="W6" s="20"/>
    </row>
    <row r="7" spans="1:24" ht="30" customHeight="1" x14ac:dyDescent="0.25">
      <c r="A7" s="74" t="s">
        <v>510</v>
      </c>
      <c r="B7" s="8"/>
      <c r="C7" s="10"/>
      <c r="D7" s="22" t="s">
        <v>53</v>
      </c>
      <c r="E7" s="9" t="s">
        <v>54</v>
      </c>
      <c r="F7" s="42" t="s">
        <v>56</v>
      </c>
      <c r="G7" s="42">
        <v>73010</v>
      </c>
      <c r="H7" s="24" t="s">
        <v>63</v>
      </c>
      <c r="I7" s="19">
        <v>5425</v>
      </c>
      <c r="J7" s="19">
        <v>2</v>
      </c>
      <c r="K7" s="9">
        <v>24</v>
      </c>
      <c r="L7" s="9">
        <v>224</v>
      </c>
      <c r="M7" s="9">
        <v>224003</v>
      </c>
      <c r="N7" s="55">
        <v>91002</v>
      </c>
      <c r="O7" s="13"/>
      <c r="P7" s="20"/>
      <c r="Q7" s="9"/>
      <c r="R7" s="80">
        <v>25000</v>
      </c>
      <c r="S7" s="44"/>
      <c r="T7" s="82">
        <v>43936</v>
      </c>
      <c r="U7" s="44"/>
      <c r="V7" s="19"/>
      <c r="W7" s="19"/>
      <c r="X7" s="16"/>
    </row>
    <row r="8" spans="1:24" s="52" customFormat="1" ht="30" customHeight="1" x14ac:dyDescent="0.25">
      <c r="A8" s="32" t="s">
        <v>510</v>
      </c>
      <c r="B8" s="8"/>
      <c r="C8" s="10"/>
      <c r="D8" s="22" t="s">
        <v>53</v>
      </c>
      <c r="E8" s="9" t="s">
        <v>54</v>
      </c>
      <c r="F8" s="42" t="s">
        <v>57</v>
      </c>
      <c r="G8" s="42">
        <v>76010</v>
      </c>
      <c r="H8" s="34" t="s">
        <v>64</v>
      </c>
      <c r="I8" s="11">
        <v>4124</v>
      </c>
      <c r="J8" s="56">
        <v>2</v>
      </c>
      <c r="K8" s="56">
        <v>24</v>
      </c>
      <c r="L8" s="56">
        <v>224</v>
      </c>
      <c r="M8" s="56">
        <v>224003</v>
      </c>
      <c r="N8" s="56">
        <v>91002</v>
      </c>
      <c r="O8" s="30"/>
      <c r="P8" s="25"/>
      <c r="Q8" s="64"/>
      <c r="R8" s="79">
        <v>25000</v>
      </c>
      <c r="S8" s="57"/>
      <c r="T8" s="82">
        <v>43936</v>
      </c>
      <c r="U8" s="57"/>
      <c r="V8" s="58"/>
      <c r="W8" s="100"/>
      <c r="X8" s="51"/>
    </row>
    <row r="9" spans="1:24" s="41" customFormat="1" ht="43.5" customHeight="1" x14ac:dyDescent="0.25">
      <c r="A9" s="341" t="s">
        <v>510</v>
      </c>
      <c r="B9" s="355"/>
      <c r="C9" s="355"/>
      <c r="D9" s="215" t="s">
        <v>53</v>
      </c>
      <c r="E9" s="215" t="s">
        <v>54</v>
      </c>
      <c r="F9" s="344" t="s">
        <v>58</v>
      </c>
      <c r="G9" s="344" t="s">
        <v>60</v>
      </c>
      <c r="H9" s="599" t="s">
        <v>65</v>
      </c>
      <c r="I9" s="200" t="s">
        <v>66</v>
      </c>
      <c r="J9" s="358"/>
      <c r="K9" s="358"/>
      <c r="L9" s="358"/>
      <c r="M9" s="358"/>
      <c r="N9" s="358"/>
      <c r="O9" s="359"/>
      <c r="P9" s="360"/>
      <c r="Q9" s="200"/>
      <c r="R9" s="600">
        <v>25000</v>
      </c>
      <c r="S9" s="362"/>
      <c r="T9" s="203">
        <v>43936</v>
      </c>
      <c r="U9" s="362"/>
      <c r="V9" s="213"/>
      <c r="W9" s="213"/>
      <c r="X9" s="40"/>
    </row>
    <row r="10" spans="1:24" ht="45" x14ac:dyDescent="0.25">
      <c r="A10" s="32" t="s">
        <v>510</v>
      </c>
      <c r="B10" s="74" t="s">
        <v>1169</v>
      </c>
      <c r="C10" s="601"/>
      <c r="D10" s="20" t="s">
        <v>1144</v>
      </c>
      <c r="E10" s="9" t="s">
        <v>1145</v>
      </c>
      <c r="F10" s="42"/>
      <c r="G10" s="76">
        <v>12070</v>
      </c>
      <c r="H10" s="116" t="s">
        <v>1196</v>
      </c>
      <c r="I10" s="14" t="s">
        <v>1197</v>
      </c>
      <c r="J10" s="607"/>
      <c r="K10" s="607"/>
      <c r="L10" s="607"/>
      <c r="M10" s="607"/>
      <c r="N10" s="607"/>
      <c r="O10" s="12"/>
      <c r="P10" s="12"/>
      <c r="Q10" s="608" t="s">
        <v>1198</v>
      </c>
      <c r="R10" s="122">
        <v>2606.64</v>
      </c>
      <c r="S10" s="45" t="s">
        <v>30</v>
      </c>
      <c r="T10" s="606">
        <v>43935</v>
      </c>
      <c r="U10" s="45"/>
      <c r="V10" s="12"/>
      <c r="W10" s="12"/>
    </row>
    <row r="11" spans="1:24" ht="45" x14ac:dyDescent="0.25">
      <c r="A11" s="74" t="s">
        <v>510</v>
      </c>
      <c r="B11" s="74" t="s">
        <v>1170</v>
      </c>
      <c r="C11" s="603"/>
      <c r="D11" s="20" t="s">
        <v>1154</v>
      </c>
      <c r="E11" s="9" t="s">
        <v>1155</v>
      </c>
      <c r="F11" s="42"/>
      <c r="G11" s="76">
        <v>12070</v>
      </c>
      <c r="H11" s="38" t="s">
        <v>1196</v>
      </c>
      <c r="I11" s="36" t="s">
        <v>1200</v>
      </c>
      <c r="J11" s="602"/>
      <c r="K11" s="602"/>
      <c r="L11" s="602"/>
      <c r="M11" s="602"/>
      <c r="N11" s="604"/>
      <c r="O11" s="19"/>
      <c r="P11" s="19"/>
      <c r="Q11" s="77" t="s">
        <v>1198</v>
      </c>
      <c r="R11" s="79">
        <v>15408.14</v>
      </c>
      <c r="S11" s="44" t="s">
        <v>30</v>
      </c>
      <c r="T11" s="119">
        <v>43938</v>
      </c>
      <c r="U11" s="44"/>
      <c r="V11" s="19"/>
      <c r="W11" s="19"/>
    </row>
    <row r="12" spans="1:24" ht="45" x14ac:dyDescent="0.25">
      <c r="A12" s="32" t="s">
        <v>510</v>
      </c>
      <c r="B12" s="74" t="s">
        <v>1171</v>
      </c>
      <c r="C12" s="603"/>
      <c r="D12" s="20" t="s">
        <v>1156</v>
      </c>
      <c r="E12" s="9" t="s">
        <v>1145</v>
      </c>
      <c r="F12" s="42"/>
      <c r="G12" s="76">
        <v>12070</v>
      </c>
      <c r="H12" s="116" t="s">
        <v>1196</v>
      </c>
      <c r="I12" s="14" t="s">
        <v>1197</v>
      </c>
      <c r="J12" s="607"/>
      <c r="K12" s="607"/>
      <c r="L12" s="607"/>
      <c r="M12" s="607"/>
      <c r="N12" s="609"/>
      <c r="O12" s="12"/>
      <c r="P12" s="12"/>
      <c r="Q12" s="30" t="s">
        <v>1198</v>
      </c>
      <c r="R12" s="122">
        <v>3343.75</v>
      </c>
      <c r="S12" s="45" t="s">
        <v>30</v>
      </c>
      <c r="T12" s="606">
        <v>43945</v>
      </c>
      <c r="U12" s="45"/>
      <c r="V12" s="12"/>
      <c r="W12" s="12"/>
    </row>
    <row r="13" spans="1:24" ht="45" x14ac:dyDescent="0.25">
      <c r="A13" s="74" t="s">
        <v>510</v>
      </c>
      <c r="B13" s="74" t="s">
        <v>1172</v>
      </c>
      <c r="C13" s="603"/>
      <c r="D13" s="20" t="s">
        <v>1160</v>
      </c>
      <c r="E13" s="9" t="s">
        <v>1145</v>
      </c>
      <c r="F13" s="42"/>
      <c r="G13" s="76">
        <v>12070</v>
      </c>
      <c r="H13" s="38" t="s">
        <v>1196</v>
      </c>
      <c r="I13" s="13" t="s">
        <v>1199</v>
      </c>
      <c r="J13" s="13"/>
      <c r="K13" s="13"/>
      <c r="L13" s="19"/>
      <c r="M13" s="19"/>
      <c r="N13" s="19"/>
      <c r="O13" s="19"/>
      <c r="P13" s="19"/>
      <c r="Q13" s="77" t="s">
        <v>1198</v>
      </c>
      <c r="R13" s="79">
        <v>1784.75</v>
      </c>
      <c r="S13" s="44" t="s">
        <v>30</v>
      </c>
      <c r="T13" s="119">
        <v>43941</v>
      </c>
      <c r="U13" s="44"/>
      <c r="V13" s="19"/>
      <c r="W13" s="19"/>
    </row>
    <row r="14" spans="1:24" ht="45" x14ac:dyDescent="0.25">
      <c r="A14" s="32" t="s">
        <v>510</v>
      </c>
      <c r="B14" s="74" t="s">
        <v>1173</v>
      </c>
      <c r="C14" s="603"/>
      <c r="D14" s="20" t="s">
        <v>1157</v>
      </c>
      <c r="E14" s="9" t="s">
        <v>1155</v>
      </c>
      <c r="F14" s="42"/>
      <c r="G14" s="76">
        <v>12070</v>
      </c>
      <c r="H14" s="116" t="s">
        <v>1196</v>
      </c>
      <c r="I14" s="14" t="s">
        <v>1197</v>
      </c>
      <c r="J14" s="14"/>
      <c r="K14" s="14"/>
      <c r="L14" s="12"/>
      <c r="M14" s="12"/>
      <c r="N14" s="12"/>
      <c r="O14" s="12"/>
      <c r="P14" s="12"/>
      <c r="Q14" s="30" t="s">
        <v>1198</v>
      </c>
      <c r="R14" s="122">
        <v>1200.8900000000001</v>
      </c>
      <c r="S14" s="45" t="s">
        <v>30</v>
      </c>
      <c r="T14" s="606">
        <v>43955</v>
      </c>
      <c r="U14" s="45"/>
      <c r="V14" s="12"/>
      <c r="W14" s="12"/>
    </row>
    <row r="15" spans="1:24" ht="45" x14ac:dyDescent="0.25">
      <c r="A15" s="74" t="s">
        <v>510</v>
      </c>
      <c r="B15" s="74" t="s">
        <v>1174</v>
      </c>
      <c r="C15" s="603"/>
      <c r="D15" s="20" t="s">
        <v>1157</v>
      </c>
      <c r="E15" s="9" t="s">
        <v>1158</v>
      </c>
      <c r="F15" s="42"/>
      <c r="G15" s="76">
        <v>12070</v>
      </c>
      <c r="H15" s="38" t="s">
        <v>1196</v>
      </c>
      <c r="I15" s="13" t="s">
        <v>1197</v>
      </c>
      <c r="J15" s="13"/>
      <c r="K15" s="13"/>
      <c r="L15" s="19"/>
      <c r="M15" s="19"/>
      <c r="N15" s="19"/>
      <c r="O15" s="19"/>
      <c r="P15" s="19"/>
      <c r="Q15" s="77" t="s">
        <v>1198</v>
      </c>
      <c r="R15" s="79">
        <v>8700</v>
      </c>
      <c r="S15" s="44" t="s">
        <v>30</v>
      </c>
      <c r="T15" s="119">
        <v>43977</v>
      </c>
      <c r="U15" s="44"/>
      <c r="V15" s="19"/>
      <c r="W15" s="19"/>
    </row>
    <row r="16" spans="1:24" ht="45" x14ac:dyDescent="0.25">
      <c r="A16" s="32" t="s">
        <v>510</v>
      </c>
      <c r="B16" s="74" t="s">
        <v>1175</v>
      </c>
      <c r="C16" s="603"/>
      <c r="D16" s="20" t="s">
        <v>1159</v>
      </c>
      <c r="E16" s="9" t="s">
        <v>1146</v>
      </c>
      <c r="F16" s="42"/>
      <c r="G16" s="76">
        <v>12070</v>
      </c>
      <c r="H16" s="116" t="s">
        <v>1196</v>
      </c>
      <c r="I16" s="14" t="s">
        <v>1197</v>
      </c>
      <c r="J16" s="14"/>
      <c r="K16" s="14"/>
      <c r="L16" s="12"/>
      <c r="M16" s="12"/>
      <c r="N16" s="12"/>
      <c r="O16" s="12"/>
      <c r="P16" s="12"/>
      <c r="Q16" s="30" t="s">
        <v>1198</v>
      </c>
      <c r="R16" s="122">
        <v>3445</v>
      </c>
      <c r="S16" s="45" t="s">
        <v>30</v>
      </c>
      <c r="T16" s="606">
        <v>43956</v>
      </c>
      <c r="U16" s="45"/>
      <c r="V16" s="12"/>
      <c r="W16" s="12"/>
    </row>
    <row r="17" spans="1:23" ht="45" x14ac:dyDescent="0.25">
      <c r="A17" s="74" t="s">
        <v>510</v>
      </c>
      <c r="B17" s="74" t="s">
        <v>1176</v>
      </c>
      <c r="C17" s="603"/>
      <c r="D17" s="20" t="s">
        <v>1157</v>
      </c>
      <c r="E17" s="9" t="s">
        <v>1158</v>
      </c>
      <c r="F17" s="42"/>
      <c r="G17" s="76">
        <v>12070</v>
      </c>
      <c r="H17" s="38" t="s">
        <v>1196</v>
      </c>
      <c r="I17" s="36" t="s">
        <v>1197</v>
      </c>
      <c r="J17" s="13"/>
      <c r="K17" s="13"/>
      <c r="L17" s="19"/>
      <c r="M17" s="19"/>
      <c r="N17" s="19"/>
      <c r="O17" s="19"/>
      <c r="P17" s="19"/>
      <c r="Q17" s="77" t="s">
        <v>1198</v>
      </c>
      <c r="R17" s="79">
        <v>5440.5</v>
      </c>
      <c r="S17" s="44" t="s">
        <v>30</v>
      </c>
      <c r="T17" s="119">
        <v>43962</v>
      </c>
      <c r="U17" s="44"/>
      <c r="V17" s="19"/>
      <c r="W17" s="19"/>
    </row>
    <row r="18" spans="1:23" ht="45" x14ac:dyDescent="0.25">
      <c r="A18" s="32" t="s">
        <v>510</v>
      </c>
      <c r="B18" s="74" t="s">
        <v>1177</v>
      </c>
      <c r="C18" s="603"/>
      <c r="D18" s="20" t="s">
        <v>1160</v>
      </c>
      <c r="E18" s="9" t="s">
        <v>1163</v>
      </c>
      <c r="F18" s="42"/>
      <c r="G18" s="76">
        <v>12070</v>
      </c>
      <c r="H18" s="116" t="s">
        <v>1196</v>
      </c>
      <c r="I18" s="14" t="s">
        <v>1197</v>
      </c>
      <c r="J18" s="14"/>
      <c r="K18" s="14"/>
      <c r="L18" s="12"/>
      <c r="M18" s="12"/>
      <c r="N18" s="12"/>
      <c r="O18" s="12"/>
      <c r="P18" s="12"/>
      <c r="Q18" s="30" t="s">
        <v>1198</v>
      </c>
      <c r="R18" s="122">
        <v>12100</v>
      </c>
      <c r="S18" s="45" t="s">
        <v>30</v>
      </c>
      <c r="T18" s="606">
        <v>43960</v>
      </c>
      <c r="U18" s="45"/>
      <c r="V18" s="12"/>
      <c r="W18" s="12"/>
    </row>
    <row r="19" spans="1:23" ht="45" x14ac:dyDescent="0.25">
      <c r="A19" s="74" t="s">
        <v>510</v>
      </c>
      <c r="B19" s="74" t="s">
        <v>1178</v>
      </c>
      <c r="C19" s="603"/>
      <c r="D19" s="20" t="s">
        <v>1160</v>
      </c>
      <c r="E19" s="9" t="s">
        <v>1147</v>
      </c>
      <c r="F19" s="42"/>
      <c r="G19" s="76">
        <v>12070</v>
      </c>
      <c r="H19" s="38" t="s">
        <v>1196</v>
      </c>
      <c r="I19" s="605" t="s">
        <v>1199</v>
      </c>
      <c r="J19" s="13"/>
      <c r="K19" s="13"/>
      <c r="L19" s="19"/>
      <c r="M19" s="19"/>
      <c r="N19" s="19"/>
      <c r="O19" s="19"/>
      <c r="P19" s="19"/>
      <c r="Q19" s="77" t="s">
        <v>1198</v>
      </c>
      <c r="R19" s="79">
        <v>43603.56</v>
      </c>
      <c r="S19" s="44" t="s">
        <v>30</v>
      </c>
      <c r="T19" s="119">
        <v>43959</v>
      </c>
      <c r="U19" s="44"/>
      <c r="V19" s="19"/>
      <c r="W19" s="19"/>
    </row>
    <row r="20" spans="1:23" ht="45" x14ac:dyDescent="0.25">
      <c r="A20" s="32" t="s">
        <v>510</v>
      </c>
      <c r="B20" s="74" t="s">
        <v>1179</v>
      </c>
      <c r="C20" s="603"/>
      <c r="D20" s="20" t="s">
        <v>1160</v>
      </c>
      <c r="E20" s="9" t="s">
        <v>1147</v>
      </c>
      <c r="F20" s="42"/>
      <c r="G20" s="76">
        <v>12070</v>
      </c>
      <c r="H20" s="116" t="s">
        <v>1196</v>
      </c>
      <c r="I20" s="14" t="s">
        <v>1199</v>
      </c>
      <c r="J20" s="14"/>
      <c r="K20" s="14"/>
      <c r="L20" s="12"/>
      <c r="M20" s="12"/>
      <c r="N20" s="12"/>
      <c r="O20" s="12"/>
      <c r="P20" s="12"/>
      <c r="Q20" s="30" t="s">
        <v>1198</v>
      </c>
      <c r="R20" s="122">
        <v>20812</v>
      </c>
      <c r="S20" s="45" t="s">
        <v>30</v>
      </c>
      <c r="T20" s="606">
        <v>43959</v>
      </c>
      <c r="U20" s="45"/>
      <c r="V20" s="12"/>
      <c r="W20" s="12"/>
    </row>
    <row r="21" spans="1:23" ht="45" x14ac:dyDescent="0.25">
      <c r="A21" s="74" t="s">
        <v>510</v>
      </c>
      <c r="B21" s="74" t="s">
        <v>1180</v>
      </c>
      <c r="C21" s="603"/>
      <c r="D21" s="20" t="s">
        <v>1161</v>
      </c>
      <c r="E21" s="9" t="s">
        <v>1146</v>
      </c>
      <c r="F21" s="42"/>
      <c r="G21" s="76">
        <v>12070</v>
      </c>
      <c r="H21" s="38" t="s">
        <v>1196</v>
      </c>
      <c r="I21" s="13" t="s">
        <v>1199</v>
      </c>
      <c r="J21" s="13"/>
      <c r="K21" s="13"/>
      <c r="L21" s="19"/>
      <c r="M21" s="19"/>
      <c r="N21" s="19"/>
      <c r="O21" s="19"/>
      <c r="P21" s="19"/>
      <c r="Q21" s="77" t="s">
        <v>1198</v>
      </c>
      <c r="R21" s="79">
        <v>465</v>
      </c>
      <c r="S21" s="44" t="s">
        <v>30</v>
      </c>
      <c r="T21" s="42"/>
      <c r="U21" s="44"/>
      <c r="V21" s="19"/>
      <c r="W21" s="19"/>
    </row>
    <row r="22" spans="1:23" ht="45" x14ac:dyDescent="0.25">
      <c r="A22" s="32" t="s">
        <v>510</v>
      </c>
      <c r="B22" s="74" t="s">
        <v>1181</v>
      </c>
      <c r="C22" s="603"/>
      <c r="D22" s="20" t="s">
        <v>1157</v>
      </c>
      <c r="E22" s="9" t="s">
        <v>1148</v>
      </c>
      <c r="F22" s="42"/>
      <c r="G22" s="76">
        <v>12070</v>
      </c>
      <c r="H22" s="116" t="s">
        <v>1196</v>
      </c>
      <c r="I22" s="14" t="s">
        <v>1197</v>
      </c>
      <c r="J22" s="14"/>
      <c r="K22" s="14"/>
      <c r="L22" s="12"/>
      <c r="M22" s="12"/>
      <c r="N22" s="12"/>
      <c r="O22" s="12"/>
      <c r="P22" s="12"/>
      <c r="Q22" s="30" t="s">
        <v>1198</v>
      </c>
      <c r="R22" s="122">
        <v>4235</v>
      </c>
      <c r="S22" s="45" t="s">
        <v>30</v>
      </c>
      <c r="T22" s="606">
        <v>43969</v>
      </c>
      <c r="U22" s="47"/>
      <c r="V22" s="12"/>
      <c r="W22" s="12"/>
    </row>
    <row r="23" spans="1:23" ht="45" x14ac:dyDescent="0.25">
      <c r="A23" s="74" t="s">
        <v>510</v>
      </c>
      <c r="B23" s="74" t="s">
        <v>1182</v>
      </c>
      <c r="C23" s="603"/>
      <c r="D23" s="20" t="s">
        <v>1157</v>
      </c>
      <c r="E23" s="9" t="s">
        <v>1146</v>
      </c>
      <c r="F23" s="42"/>
      <c r="G23" s="76">
        <v>12070</v>
      </c>
      <c r="H23" s="38" t="s">
        <v>1196</v>
      </c>
      <c r="I23" s="13" t="s">
        <v>1197</v>
      </c>
      <c r="J23" s="13"/>
      <c r="K23" s="13"/>
      <c r="L23" s="19"/>
      <c r="M23" s="19"/>
      <c r="N23" s="19"/>
      <c r="O23" s="19"/>
      <c r="P23" s="19"/>
      <c r="Q23" s="77" t="s">
        <v>1198</v>
      </c>
      <c r="R23" s="79">
        <v>489</v>
      </c>
      <c r="S23" s="44" t="s">
        <v>30</v>
      </c>
      <c r="T23" s="119">
        <v>43962</v>
      </c>
      <c r="U23" s="42"/>
      <c r="V23" s="19"/>
      <c r="W23" s="19"/>
    </row>
    <row r="24" spans="1:23" ht="45" x14ac:dyDescent="0.25">
      <c r="A24" s="32" t="s">
        <v>510</v>
      </c>
      <c r="B24" s="74" t="s">
        <v>1183</v>
      </c>
      <c r="C24" s="603"/>
      <c r="D24" s="20" t="s">
        <v>1160</v>
      </c>
      <c r="E24" s="9" t="s">
        <v>1147</v>
      </c>
      <c r="F24" s="42"/>
      <c r="G24" s="76">
        <v>12070</v>
      </c>
      <c r="H24" s="116" t="s">
        <v>1196</v>
      </c>
      <c r="I24" s="14" t="s">
        <v>1197</v>
      </c>
      <c r="J24" s="14"/>
      <c r="K24" s="14"/>
      <c r="L24" s="12"/>
      <c r="M24" s="12"/>
      <c r="N24" s="12"/>
      <c r="O24" s="12"/>
      <c r="P24" s="12"/>
      <c r="Q24" s="30" t="s">
        <v>1198</v>
      </c>
      <c r="R24" s="122">
        <v>208120</v>
      </c>
      <c r="S24" s="45" t="s">
        <v>30</v>
      </c>
      <c r="T24" s="606">
        <v>43976</v>
      </c>
      <c r="U24" s="47"/>
      <c r="V24" s="12"/>
      <c r="W24" s="12"/>
    </row>
    <row r="25" spans="1:23" ht="45" x14ac:dyDescent="0.25">
      <c r="A25" s="74" t="s">
        <v>510</v>
      </c>
      <c r="B25" s="74" t="s">
        <v>1184</v>
      </c>
      <c r="C25" s="603"/>
      <c r="D25" s="20" t="s">
        <v>1157</v>
      </c>
      <c r="E25" s="9" t="s">
        <v>1148</v>
      </c>
      <c r="F25" s="42"/>
      <c r="G25" s="76">
        <v>12070</v>
      </c>
      <c r="H25" s="38" t="s">
        <v>1196</v>
      </c>
      <c r="I25" s="13" t="s">
        <v>1199</v>
      </c>
      <c r="J25" s="13"/>
      <c r="K25" s="13"/>
      <c r="L25" s="19"/>
      <c r="M25" s="19"/>
      <c r="N25" s="19"/>
      <c r="O25" s="19"/>
      <c r="P25" s="19"/>
      <c r="Q25" s="77" t="s">
        <v>1198</v>
      </c>
      <c r="R25" s="79">
        <v>16940</v>
      </c>
      <c r="S25" s="44" t="s">
        <v>30</v>
      </c>
      <c r="T25" s="119">
        <v>43978</v>
      </c>
      <c r="U25" s="42"/>
      <c r="V25" s="19"/>
      <c r="W25" s="19"/>
    </row>
    <row r="26" spans="1:23" ht="45" x14ac:dyDescent="0.25">
      <c r="A26" s="32" t="s">
        <v>510</v>
      </c>
      <c r="B26" s="74" t="s">
        <v>1185</v>
      </c>
      <c r="C26" s="603"/>
      <c r="D26" s="20" t="s">
        <v>1162</v>
      </c>
      <c r="E26" s="9" t="s">
        <v>1149</v>
      </c>
      <c r="F26" s="42"/>
      <c r="G26" s="76">
        <v>12070</v>
      </c>
      <c r="H26" s="116" t="s">
        <v>1196</v>
      </c>
      <c r="I26" s="14" t="s">
        <v>1199</v>
      </c>
      <c r="J26" s="14"/>
      <c r="K26" s="14"/>
      <c r="L26" s="12"/>
      <c r="M26" s="12"/>
      <c r="N26" s="12"/>
      <c r="O26" s="12"/>
      <c r="P26" s="12"/>
      <c r="Q26" s="30" t="s">
        <v>1198</v>
      </c>
      <c r="R26" s="122">
        <v>10769</v>
      </c>
      <c r="S26" s="45" t="s">
        <v>30</v>
      </c>
      <c r="T26" s="606">
        <v>43965</v>
      </c>
      <c r="U26" s="47"/>
      <c r="V26" s="12"/>
      <c r="W26" s="12"/>
    </row>
    <row r="27" spans="1:23" ht="45" x14ac:dyDescent="0.25">
      <c r="A27" s="74" t="s">
        <v>510</v>
      </c>
      <c r="B27" s="74" t="s">
        <v>1186</v>
      </c>
      <c r="C27" s="603"/>
      <c r="D27" s="20" t="s">
        <v>1161</v>
      </c>
      <c r="E27" s="9" t="s">
        <v>1146</v>
      </c>
      <c r="F27" s="42"/>
      <c r="G27" s="76">
        <v>12070</v>
      </c>
      <c r="H27" s="38" t="s">
        <v>1196</v>
      </c>
      <c r="I27" s="13" t="s">
        <v>1197</v>
      </c>
      <c r="J27" s="13"/>
      <c r="K27" s="13"/>
      <c r="L27" s="19"/>
      <c r="M27" s="19"/>
      <c r="N27" s="19"/>
      <c r="O27" s="19"/>
      <c r="P27" s="19"/>
      <c r="Q27" s="77" t="s">
        <v>1198</v>
      </c>
      <c r="R27" s="79">
        <v>10125</v>
      </c>
      <c r="S27" s="44" t="s">
        <v>30</v>
      </c>
      <c r="T27" s="119">
        <v>43964</v>
      </c>
      <c r="U27" s="42"/>
      <c r="V27" s="19"/>
      <c r="W27" s="19"/>
    </row>
    <row r="28" spans="1:23" ht="45" x14ac:dyDescent="0.25">
      <c r="A28" s="32" t="s">
        <v>510</v>
      </c>
      <c r="B28" s="74" t="s">
        <v>1187</v>
      </c>
      <c r="C28" s="603"/>
      <c r="D28" s="20" t="s">
        <v>1162</v>
      </c>
      <c r="E28" s="9" t="s">
        <v>1163</v>
      </c>
      <c r="F28" s="42"/>
      <c r="G28" s="76">
        <v>12070</v>
      </c>
      <c r="H28" s="116" t="s">
        <v>1196</v>
      </c>
      <c r="I28" s="14" t="s">
        <v>1199</v>
      </c>
      <c r="J28" s="14"/>
      <c r="K28" s="14"/>
      <c r="L28" s="12"/>
      <c r="M28" s="12"/>
      <c r="N28" s="12"/>
      <c r="O28" s="12"/>
      <c r="P28" s="12"/>
      <c r="Q28" s="30" t="s">
        <v>1198</v>
      </c>
      <c r="R28" s="122">
        <v>24200</v>
      </c>
      <c r="S28" s="45" t="s">
        <v>30</v>
      </c>
      <c r="T28" s="606">
        <v>43965</v>
      </c>
      <c r="U28" s="47"/>
      <c r="V28" s="12"/>
      <c r="W28" s="12"/>
    </row>
    <row r="29" spans="1:23" ht="45" x14ac:dyDescent="0.25">
      <c r="A29" s="74" t="s">
        <v>510</v>
      </c>
      <c r="B29" s="74" t="s">
        <v>1188</v>
      </c>
      <c r="C29" s="603"/>
      <c r="D29" s="20" t="s">
        <v>1157</v>
      </c>
      <c r="E29" s="9" t="s">
        <v>1146</v>
      </c>
      <c r="F29" s="42"/>
      <c r="G29" s="76">
        <v>12070</v>
      </c>
      <c r="H29" s="38" t="s">
        <v>1196</v>
      </c>
      <c r="I29" s="13" t="s">
        <v>1197</v>
      </c>
      <c r="J29" s="13"/>
      <c r="K29" s="13"/>
      <c r="L29" s="19"/>
      <c r="M29" s="19"/>
      <c r="N29" s="19"/>
      <c r="O29" s="19"/>
      <c r="P29" s="19"/>
      <c r="Q29" s="77" t="s">
        <v>1198</v>
      </c>
      <c r="R29" s="79">
        <v>24510</v>
      </c>
      <c r="S29" s="44" t="s">
        <v>30</v>
      </c>
      <c r="T29" s="119">
        <v>43976</v>
      </c>
      <c r="U29" s="42"/>
      <c r="V29" s="19"/>
      <c r="W29" s="19"/>
    </row>
    <row r="30" spans="1:23" ht="45" x14ac:dyDescent="0.25">
      <c r="A30" s="32" t="s">
        <v>510</v>
      </c>
      <c r="B30" s="74" t="s">
        <v>1189</v>
      </c>
      <c r="C30" s="603"/>
      <c r="D30" s="20" t="s">
        <v>1157</v>
      </c>
      <c r="E30" s="9" t="s">
        <v>1150</v>
      </c>
      <c r="F30" s="42"/>
      <c r="G30" s="76">
        <v>12070</v>
      </c>
      <c r="H30" s="116" t="s">
        <v>1196</v>
      </c>
      <c r="I30" s="14" t="s">
        <v>1197</v>
      </c>
      <c r="J30" s="14"/>
      <c r="K30" s="14"/>
      <c r="L30" s="12"/>
      <c r="M30" s="12"/>
      <c r="N30" s="12"/>
      <c r="O30" s="12"/>
      <c r="P30" s="12"/>
      <c r="Q30" s="30" t="s">
        <v>1198</v>
      </c>
      <c r="R30" s="122">
        <v>88.2</v>
      </c>
      <c r="S30" s="45" t="s">
        <v>30</v>
      </c>
      <c r="T30" s="606">
        <v>43962</v>
      </c>
      <c r="U30" s="47"/>
      <c r="V30" s="12"/>
      <c r="W30" s="12"/>
    </row>
    <row r="31" spans="1:23" ht="45" x14ac:dyDescent="0.25">
      <c r="A31" s="74" t="s">
        <v>510</v>
      </c>
      <c r="B31" s="74" t="s">
        <v>1190</v>
      </c>
      <c r="C31" s="603"/>
      <c r="D31" s="20" t="s">
        <v>1164</v>
      </c>
      <c r="E31" s="9" t="s">
        <v>1151</v>
      </c>
      <c r="F31" s="42"/>
      <c r="G31" s="76">
        <v>12070</v>
      </c>
      <c r="H31" s="38" t="s">
        <v>1196</v>
      </c>
      <c r="I31" s="13" t="s">
        <v>1197</v>
      </c>
      <c r="J31" s="13"/>
      <c r="K31" s="13"/>
      <c r="L31" s="19"/>
      <c r="M31" s="19"/>
      <c r="N31" s="19"/>
      <c r="O31" s="19"/>
      <c r="P31" s="19"/>
      <c r="Q31" s="77" t="s">
        <v>1198</v>
      </c>
      <c r="R31" s="79">
        <v>4357.45</v>
      </c>
      <c r="S31" s="44" t="s">
        <v>30</v>
      </c>
      <c r="T31" s="42"/>
      <c r="U31" s="42"/>
      <c r="V31" s="19"/>
      <c r="W31" s="19"/>
    </row>
    <row r="32" spans="1:23" ht="45" x14ac:dyDescent="0.25">
      <c r="A32" s="32" t="s">
        <v>510</v>
      </c>
      <c r="B32" s="74" t="s">
        <v>1191</v>
      </c>
      <c r="C32" s="603"/>
      <c r="D32" s="20" t="s">
        <v>1165</v>
      </c>
      <c r="E32" s="9" t="s">
        <v>269</v>
      </c>
      <c r="F32" s="42"/>
      <c r="G32" s="76">
        <v>12070</v>
      </c>
      <c r="H32" s="116" t="s">
        <v>1196</v>
      </c>
      <c r="I32" s="14" t="s">
        <v>1197</v>
      </c>
      <c r="J32" s="14"/>
      <c r="K32" s="14"/>
      <c r="L32" s="12"/>
      <c r="M32" s="12"/>
      <c r="N32" s="12"/>
      <c r="O32" s="12"/>
      <c r="P32" s="12"/>
      <c r="Q32" s="30" t="s">
        <v>1198</v>
      </c>
      <c r="R32" s="122">
        <v>829.38</v>
      </c>
      <c r="S32" s="45" t="s">
        <v>30</v>
      </c>
      <c r="T32" s="47"/>
      <c r="U32" s="47"/>
      <c r="V32" s="12"/>
      <c r="W32" s="12"/>
    </row>
    <row r="33" spans="1:23" ht="30" customHeight="1" x14ac:dyDescent="0.25">
      <c r="A33" s="74" t="s">
        <v>510</v>
      </c>
      <c r="B33" s="74" t="s">
        <v>1192</v>
      </c>
      <c r="C33" s="603"/>
      <c r="D33" s="20" t="s">
        <v>1166</v>
      </c>
      <c r="E33" s="9" t="s">
        <v>1152</v>
      </c>
      <c r="F33" s="42"/>
      <c r="G33" s="76">
        <v>12070</v>
      </c>
      <c r="H33" s="38" t="s">
        <v>1196</v>
      </c>
      <c r="I33" s="13" t="s">
        <v>1197</v>
      </c>
      <c r="J33" s="13"/>
      <c r="K33" s="13"/>
      <c r="L33" s="19"/>
      <c r="M33" s="19"/>
      <c r="N33" s="19"/>
      <c r="O33" s="19"/>
      <c r="P33" s="19"/>
      <c r="Q33" s="77" t="s">
        <v>1198</v>
      </c>
      <c r="R33" s="79">
        <v>2964.5</v>
      </c>
      <c r="S33" s="44" t="s">
        <v>30</v>
      </c>
      <c r="T33" s="42"/>
      <c r="U33" s="42"/>
      <c r="V33" s="19"/>
      <c r="W33" s="19"/>
    </row>
    <row r="34" spans="1:23" ht="45" x14ac:dyDescent="0.25">
      <c r="A34" s="32" t="s">
        <v>510</v>
      </c>
      <c r="B34" s="74" t="s">
        <v>1193</v>
      </c>
      <c r="C34" s="603"/>
      <c r="D34" s="20" t="s">
        <v>1166</v>
      </c>
      <c r="E34" s="9" t="s">
        <v>1152</v>
      </c>
      <c r="F34" s="42"/>
      <c r="G34" s="76">
        <v>12070</v>
      </c>
      <c r="H34" s="116" t="s">
        <v>1196</v>
      </c>
      <c r="I34" s="14" t="s">
        <v>1197</v>
      </c>
      <c r="J34" s="14"/>
      <c r="K34" s="14"/>
      <c r="L34" s="12"/>
      <c r="M34" s="12"/>
      <c r="N34" s="12"/>
      <c r="O34" s="12"/>
      <c r="P34" s="12"/>
      <c r="Q34" s="30" t="s">
        <v>1198</v>
      </c>
      <c r="R34" s="122">
        <v>17545</v>
      </c>
      <c r="S34" s="45" t="s">
        <v>30</v>
      </c>
      <c r="T34" s="47"/>
      <c r="U34" s="47"/>
      <c r="V34" s="12"/>
      <c r="W34" s="12"/>
    </row>
    <row r="35" spans="1:23" ht="45" x14ac:dyDescent="0.25">
      <c r="A35" s="74" t="s">
        <v>510</v>
      </c>
      <c r="B35" s="74" t="s">
        <v>1194</v>
      </c>
      <c r="C35" s="603"/>
      <c r="D35" s="20" t="s">
        <v>1167</v>
      </c>
      <c r="E35" s="9" t="s">
        <v>1145</v>
      </c>
      <c r="F35" s="42"/>
      <c r="G35" s="76">
        <v>12070</v>
      </c>
      <c r="H35" s="38" t="s">
        <v>1196</v>
      </c>
      <c r="I35" s="13" t="s">
        <v>1197</v>
      </c>
      <c r="J35" s="13"/>
      <c r="K35" s="13"/>
      <c r="L35" s="19"/>
      <c r="M35" s="19"/>
      <c r="N35" s="19"/>
      <c r="O35" s="19"/>
      <c r="P35" s="19"/>
      <c r="Q35" s="77" t="s">
        <v>1198</v>
      </c>
      <c r="R35" s="79">
        <v>1923.9</v>
      </c>
      <c r="S35" s="44" t="s">
        <v>30</v>
      </c>
      <c r="T35" s="42"/>
      <c r="U35" s="42"/>
      <c r="V35" s="19"/>
      <c r="W35" s="19"/>
    </row>
    <row r="36" spans="1:23" ht="45.75" thickBot="1" x14ac:dyDescent="0.3">
      <c r="A36" s="170" t="s">
        <v>510</v>
      </c>
      <c r="B36" s="207" t="s">
        <v>1195</v>
      </c>
      <c r="C36" s="611"/>
      <c r="D36" s="167" t="s">
        <v>1168</v>
      </c>
      <c r="E36" s="164" t="s">
        <v>1153</v>
      </c>
      <c r="F36" s="245"/>
      <c r="G36" s="612">
        <v>12070</v>
      </c>
      <c r="H36" s="351" t="s">
        <v>1196</v>
      </c>
      <c r="I36" s="613" t="s">
        <v>1197</v>
      </c>
      <c r="J36" s="613"/>
      <c r="K36" s="613"/>
      <c r="L36" s="204"/>
      <c r="M36" s="204"/>
      <c r="N36" s="204"/>
      <c r="O36" s="204"/>
      <c r="P36" s="204"/>
      <c r="Q36" s="614" t="s">
        <v>1198</v>
      </c>
      <c r="R36" s="303">
        <v>261.36</v>
      </c>
      <c r="S36" s="174" t="s">
        <v>30</v>
      </c>
      <c r="T36" s="173"/>
      <c r="U36" s="173"/>
      <c r="V36" s="204"/>
      <c r="W36" s="204"/>
    </row>
    <row r="37" spans="1:23" ht="24" thickTop="1" x14ac:dyDescent="0.25">
      <c r="A37" s="176">
        <f>COUNTA(A5:A36)</f>
        <v>32</v>
      </c>
      <c r="B37" s="596" t="s">
        <v>441</v>
      </c>
      <c r="C37" s="610"/>
      <c r="Q37" s="162" t="s">
        <v>442</v>
      </c>
      <c r="R37" s="140">
        <f>SUM(R5:R36)</f>
        <v>9545127.0700000022</v>
      </c>
    </row>
  </sheetData>
  <mergeCells count="2">
    <mergeCell ref="A1:V1"/>
    <mergeCell ref="I3:L3"/>
  </mergeCells>
  <conditionalFormatting sqref="L7:O8 L6:V6 I9:O9 R9">
    <cfRule type="expression" dxfId="1400" priority="51">
      <formula>$H6="completar"</formula>
    </cfRule>
    <cfRule type="expression" dxfId="1399" priority="52">
      <formula>$H6="sin iniciar"</formula>
    </cfRule>
  </conditionalFormatting>
  <conditionalFormatting sqref="F6:G9">
    <cfRule type="expression" dxfId="1398" priority="57">
      <formula>$F6="completar"</formula>
    </cfRule>
    <cfRule type="expression" dxfId="1397" priority="58">
      <formula>$F6="sin iniciar"</formula>
    </cfRule>
  </conditionalFormatting>
  <conditionalFormatting sqref="H6:K7 I8:K8">
    <cfRule type="expression" dxfId="1396" priority="55">
      <formula>$H6="completar"</formula>
    </cfRule>
    <cfRule type="expression" dxfId="1395" priority="56">
      <formula>$H6="sin iniciar"</formula>
    </cfRule>
  </conditionalFormatting>
  <conditionalFormatting sqref="F6:G9">
    <cfRule type="expression" dxfId="1394" priority="53">
      <formula>$F6="completar"</formula>
    </cfRule>
    <cfRule type="expression" dxfId="1393" priority="54">
      <formula>$F6="sin iniciar"</formula>
    </cfRule>
  </conditionalFormatting>
  <conditionalFormatting sqref="H9">
    <cfRule type="expression" dxfId="1392" priority="47">
      <formula>$G9="completar"</formula>
    </cfRule>
    <cfRule type="expression" dxfId="1391" priority="48">
      <formula>$G9="sin iniciar"</formula>
    </cfRule>
  </conditionalFormatting>
  <conditionalFormatting sqref="H8">
    <cfRule type="expression" dxfId="1390" priority="37">
      <formula>$G8="completar"</formula>
    </cfRule>
    <cfRule type="expression" dxfId="1389" priority="38">
      <formula>$G8="sin iniciar"</formula>
    </cfRule>
  </conditionalFormatting>
  <conditionalFormatting sqref="R8">
    <cfRule type="expression" dxfId="1388" priority="31">
      <formula>$H8="completar"</formula>
    </cfRule>
    <cfRule type="expression" dxfId="1387" priority="32">
      <formula>$H8="sin iniciar"</formula>
    </cfRule>
  </conditionalFormatting>
  <conditionalFormatting sqref="R5">
    <cfRule type="expression" dxfId="1386" priority="7">
      <formula>$H5="completar"</formula>
    </cfRule>
    <cfRule type="expression" dxfId="1385" priority="8">
      <formula>$H5="sin iniciar"</formula>
    </cfRule>
  </conditionalFormatting>
  <conditionalFormatting sqref="L5:Q5 S5:W5">
    <cfRule type="expression" dxfId="1384" priority="9">
      <formula>$G5="completar"</formula>
    </cfRule>
    <cfRule type="expression" dxfId="1383" priority="10">
      <formula>$G5="sin iniciar"</formula>
    </cfRule>
  </conditionalFormatting>
  <conditionalFormatting sqref="F5:H5">
    <cfRule type="expression" dxfId="1382" priority="15">
      <formula>$E5="completar"</formula>
    </cfRule>
    <cfRule type="expression" dxfId="1381" priority="16">
      <formula>$E5="sin iniciar"</formula>
    </cfRule>
  </conditionalFormatting>
  <conditionalFormatting sqref="I5:K5">
    <cfRule type="expression" dxfId="1380" priority="13">
      <formula>$G5="completar"</formula>
    </cfRule>
    <cfRule type="expression" dxfId="1379" priority="14">
      <formula>$G5="sin iniciar"</formula>
    </cfRule>
  </conditionalFormatting>
  <conditionalFormatting sqref="F5:H5">
    <cfRule type="expression" dxfId="1378" priority="11">
      <formula>$E5="completar"</formula>
    </cfRule>
    <cfRule type="expression" dxfId="1377" priority="12">
      <formula>$E5="sin iniciar"</formula>
    </cfRule>
  </conditionalFormatting>
  <conditionalFormatting sqref="R10">
    <cfRule type="expression" dxfId="1376" priority="3">
      <formula>$H10="completar"</formula>
    </cfRule>
    <cfRule type="expression" dxfId="1375" priority="4">
      <formula>$H10="sin iniciar"</formula>
    </cfRule>
  </conditionalFormatting>
  <conditionalFormatting sqref="R11:R36">
    <cfRule type="expression" dxfId="1374" priority="1">
      <formula>$H11="completar"</formula>
    </cfRule>
    <cfRule type="expression" dxfId="1373" priority="2">
      <formula>$H11="sin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D1" zoomScale="91" zoomScaleNormal="91" workbookViewId="0">
      <selection activeCell="B9" sqref="B9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20.42578125" style="5" customWidth="1"/>
    <col min="4" max="4" width="44" style="7" customWidth="1"/>
    <col min="5" max="5" width="30.7109375" style="5" customWidth="1"/>
    <col min="6" max="6" width="20.7109375" customWidth="1"/>
    <col min="7" max="7" width="20.7109375" style="31" customWidth="1"/>
    <col min="8" max="8" width="37.42578125" style="7" customWidth="1"/>
    <col min="9" max="9" width="28" style="7" customWidth="1"/>
    <col min="10" max="10" width="17" customWidth="1"/>
    <col min="11" max="11" width="23.140625" customWidth="1"/>
    <col min="12" max="12" width="20.85546875" style="26" customWidth="1"/>
    <col min="13" max="13" width="15.5703125" style="31" customWidth="1"/>
    <col min="14" max="14" width="14.7109375" style="31" customWidth="1"/>
    <col min="15" max="15" width="22.42578125" style="31" customWidth="1"/>
    <col min="16" max="16" width="30.140625" style="31" customWidth="1"/>
    <col min="17" max="17" width="24.85546875" customWidth="1"/>
    <col min="18" max="18" width="24.140625" customWidth="1"/>
  </cols>
  <sheetData>
    <row r="1" spans="1:19" ht="16.5" customHeight="1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9"/>
    </row>
    <row r="2" spans="1:19" ht="23.25" customHeight="1" x14ac:dyDescent="0.25">
      <c r="A2" s="71" t="s">
        <v>1103</v>
      </c>
      <c r="B2" s="72"/>
      <c r="C2" s="73"/>
      <c r="D2" s="65"/>
      <c r="E2" s="65"/>
      <c r="F2" s="65"/>
      <c r="G2" s="66"/>
      <c r="H2" s="65"/>
      <c r="I2" s="65"/>
      <c r="J2" s="67"/>
      <c r="K2" s="67"/>
      <c r="L2" s="68"/>
      <c r="M2" s="69"/>
      <c r="N2" s="69"/>
      <c r="O2" s="69"/>
      <c r="P2" s="69"/>
      <c r="Q2" s="70"/>
    </row>
    <row r="3" spans="1:19" ht="9" customHeight="1" x14ac:dyDescent="0.25">
      <c r="C3" s="3"/>
      <c r="D3" s="6"/>
      <c r="E3" s="4"/>
      <c r="F3" s="1"/>
      <c r="G3" s="62"/>
      <c r="H3" s="6"/>
      <c r="I3" s="589"/>
    </row>
    <row r="4" spans="1:19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219</v>
      </c>
      <c r="J4" s="21" t="s">
        <v>16</v>
      </c>
      <c r="K4" s="21" t="s">
        <v>17</v>
      </c>
      <c r="L4" s="21" t="s">
        <v>18</v>
      </c>
      <c r="M4" s="21" t="s">
        <v>19</v>
      </c>
      <c r="N4" s="21" t="s">
        <v>7</v>
      </c>
      <c r="O4" s="21" t="s">
        <v>3</v>
      </c>
      <c r="P4" s="15" t="s">
        <v>5</v>
      </c>
      <c r="Q4" s="21" t="s">
        <v>4</v>
      </c>
      <c r="R4" s="21" t="s">
        <v>347</v>
      </c>
    </row>
    <row r="5" spans="1:19" ht="39.950000000000003" customHeight="1" x14ac:dyDescent="0.25">
      <c r="A5" s="74" t="s">
        <v>1104</v>
      </c>
      <c r="B5" s="74"/>
      <c r="C5" s="74"/>
      <c r="D5" s="113" t="s">
        <v>1105</v>
      </c>
      <c r="E5" s="114" t="s">
        <v>1114</v>
      </c>
      <c r="F5" s="46" t="s">
        <v>432</v>
      </c>
      <c r="G5" s="46">
        <v>13040</v>
      </c>
      <c r="H5" s="77" t="s">
        <v>1125</v>
      </c>
      <c r="I5" s="53" t="s">
        <v>1127</v>
      </c>
      <c r="J5" s="46"/>
      <c r="K5" s="77"/>
      <c r="L5" s="77"/>
      <c r="M5" s="84">
        <v>557368</v>
      </c>
      <c r="N5" s="46"/>
      <c r="O5" s="115" t="s">
        <v>1130</v>
      </c>
      <c r="P5" s="46"/>
      <c r="Q5" s="53"/>
      <c r="R5" s="595" t="s">
        <v>1137</v>
      </c>
    </row>
    <row r="6" spans="1:19" ht="39.950000000000003" customHeight="1" x14ac:dyDescent="0.25">
      <c r="A6" s="32" t="s">
        <v>1104</v>
      </c>
      <c r="B6" s="8"/>
      <c r="C6" s="10"/>
      <c r="D6" s="9" t="s">
        <v>1106</v>
      </c>
      <c r="E6" s="9" t="s">
        <v>1115</v>
      </c>
      <c r="F6" s="42" t="s">
        <v>432</v>
      </c>
      <c r="G6" s="42">
        <v>13040</v>
      </c>
      <c r="H6" s="24" t="s">
        <v>1125</v>
      </c>
      <c r="I6" s="49" t="s">
        <v>1128</v>
      </c>
      <c r="J6" s="19"/>
      <c r="K6" s="20"/>
      <c r="L6" s="9"/>
      <c r="M6" s="79">
        <v>78650</v>
      </c>
      <c r="N6" s="42"/>
      <c r="O6" s="82" t="s">
        <v>1130</v>
      </c>
      <c r="P6" s="44"/>
      <c r="Q6" s="19"/>
      <c r="R6" s="9" t="s">
        <v>1137</v>
      </c>
    </row>
    <row r="7" spans="1:19" ht="39.950000000000003" customHeight="1" x14ac:dyDescent="0.25">
      <c r="A7" s="74" t="s">
        <v>1104</v>
      </c>
      <c r="B7" s="8"/>
      <c r="C7" s="10"/>
      <c r="D7" s="9" t="s">
        <v>1107</v>
      </c>
      <c r="E7" s="9" t="s">
        <v>1116</v>
      </c>
      <c r="F7" s="42" t="s">
        <v>1123</v>
      </c>
      <c r="G7" s="42">
        <v>13040</v>
      </c>
      <c r="H7" s="24" t="s">
        <v>1125</v>
      </c>
      <c r="I7" s="49" t="s">
        <v>1127</v>
      </c>
      <c r="J7" s="13"/>
      <c r="K7" s="20"/>
      <c r="L7" s="9"/>
      <c r="M7" s="80">
        <v>86000</v>
      </c>
      <c r="N7" s="44"/>
      <c r="O7" s="82" t="s">
        <v>1131</v>
      </c>
      <c r="P7" s="44"/>
      <c r="Q7" s="20"/>
      <c r="R7" s="9" t="s">
        <v>1138</v>
      </c>
      <c r="S7" s="16"/>
    </row>
    <row r="8" spans="1:19" s="52" customFormat="1" ht="60" x14ac:dyDescent="0.25">
      <c r="A8" s="32" t="s">
        <v>1104</v>
      </c>
      <c r="B8" s="8"/>
      <c r="C8" s="10"/>
      <c r="D8" s="9" t="s">
        <v>1108</v>
      </c>
      <c r="E8" s="9" t="s">
        <v>1117</v>
      </c>
      <c r="F8" s="42" t="s">
        <v>1124</v>
      </c>
      <c r="G8" s="42">
        <v>13040</v>
      </c>
      <c r="H8" s="34" t="s">
        <v>1125</v>
      </c>
      <c r="I8" s="11" t="s">
        <v>1127</v>
      </c>
      <c r="J8" s="30"/>
      <c r="K8" s="25"/>
      <c r="L8" s="64"/>
      <c r="M8" s="79">
        <v>26000</v>
      </c>
      <c r="N8" s="57"/>
      <c r="O8" s="82" t="s">
        <v>1132</v>
      </c>
      <c r="P8" s="57"/>
      <c r="Q8" s="594"/>
      <c r="R8" s="11" t="s">
        <v>1139</v>
      </c>
      <c r="S8" s="51"/>
    </row>
    <row r="9" spans="1:19" s="41" customFormat="1" ht="90" x14ac:dyDescent="0.25">
      <c r="A9" s="74" t="s">
        <v>1104</v>
      </c>
      <c r="B9" s="35"/>
      <c r="C9" s="35"/>
      <c r="D9" s="9" t="s">
        <v>1109</v>
      </c>
      <c r="E9" s="9" t="s">
        <v>1118</v>
      </c>
      <c r="F9" s="42"/>
      <c r="G9" s="42">
        <v>13040</v>
      </c>
      <c r="H9" s="59" t="s">
        <v>1125</v>
      </c>
      <c r="I9" s="53" t="s">
        <v>1127</v>
      </c>
      <c r="J9" s="77"/>
      <c r="K9" s="38"/>
      <c r="L9" s="53"/>
      <c r="M9" s="84">
        <v>1900000</v>
      </c>
      <c r="N9" s="46"/>
      <c r="O9" s="82" t="s">
        <v>1133</v>
      </c>
      <c r="P9" s="46"/>
      <c r="Q9" s="38"/>
      <c r="R9" s="53" t="s">
        <v>1140</v>
      </c>
      <c r="S9" s="40"/>
    </row>
    <row r="10" spans="1:19" ht="60" x14ac:dyDescent="0.25">
      <c r="A10" s="32" t="s">
        <v>1104</v>
      </c>
      <c r="B10" s="592"/>
      <c r="C10" s="11"/>
      <c r="D10" s="9" t="s">
        <v>1110</v>
      </c>
      <c r="E10" s="9" t="s">
        <v>1119</v>
      </c>
      <c r="F10" s="42" t="s">
        <v>1123</v>
      </c>
      <c r="G10" s="42">
        <v>13040</v>
      </c>
      <c r="H10" s="33" t="s">
        <v>1125</v>
      </c>
      <c r="I10" s="100" t="s">
        <v>1127</v>
      </c>
      <c r="J10" s="12"/>
      <c r="K10" s="12"/>
      <c r="L10" s="33"/>
      <c r="M10" s="122">
        <v>340000</v>
      </c>
      <c r="N10" s="44"/>
      <c r="O10" s="44" t="s">
        <v>1134</v>
      </c>
      <c r="P10" s="44"/>
      <c r="Q10" s="20"/>
      <c r="R10" s="9" t="s">
        <v>1141</v>
      </c>
    </row>
    <row r="11" spans="1:19" ht="39.950000000000003" customHeight="1" x14ac:dyDescent="0.25">
      <c r="A11" s="74" t="s">
        <v>1104</v>
      </c>
      <c r="B11" s="593"/>
      <c r="C11" s="9"/>
      <c r="D11" s="9" t="s">
        <v>1111</v>
      </c>
      <c r="E11" s="9" t="s">
        <v>1120</v>
      </c>
      <c r="F11" s="42" t="s">
        <v>1124</v>
      </c>
      <c r="G11" s="42">
        <v>13040</v>
      </c>
      <c r="H11" s="24" t="s">
        <v>1125</v>
      </c>
      <c r="I11" s="49" t="s">
        <v>1127</v>
      </c>
      <c r="J11" s="19"/>
      <c r="K11" s="19"/>
      <c r="L11" s="24"/>
      <c r="M11" s="84">
        <v>30000</v>
      </c>
      <c r="N11" s="44"/>
      <c r="O11" s="44" t="s">
        <v>1135</v>
      </c>
      <c r="P11" s="44"/>
      <c r="Q11" s="20"/>
      <c r="R11" s="9" t="s">
        <v>1142</v>
      </c>
    </row>
    <row r="12" spans="1:19" ht="60" x14ac:dyDescent="0.25">
      <c r="A12" s="32" t="s">
        <v>1104</v>
      </c>
      <c r="B12" s="592"/>
      <c r="C12" s="11"/>
      <c r="D12" s="9" t="s">
        <v>1112</v>
      </c>
      <c r="E12" s="9" t="s">
        <v>1121</v>
      </c>
      <c r="F12" s="42" t="s">
        <v>458</v>
      </c>
      <c r="G12" s="42">
        <v>13040</v>
      </c>
      <c r="H12" s="33" t="s">
        <v>1125</v>
      </c>
      <c r="I12" s="100" t="s">
        <v>1127</v>
      </c>
      <c r="J12" s="12"/>
      <c r="K12" s="12"/>
      <c r="L12" s="33"/>
      <c r="M12" s="122">
        <v>95000</v>
      </c>
      <c r="N12" s="44"/>
      <c r="O12" s="44" t="s">
        <v>1136</v>
      </c>
      <c r="P12" s="44"/>
      <c r="Q12" s="20"/>
      <c r="R12" s="9" t="s">
        <v>1141</v>
      </c>
    </row>
    <row r="13" spans="1:19" ht="45.75" thickBot="1" x14ac:dyDescent="0.3">
      <c r="A13" s="207" t="s">
        <v>1104</v>
      </c>
      <c r="B13" s="597"/>
      <c r="C13" s="164"/>
      <c r="D13" s="164" t="s">
        <v>1113</v>
      </c>
      <c r="E13" s="164" t="s">
        <v>1122</v>
      </c>
      <c r="F13" s="245" t="s">
        <v>458</v>
      </c>
      <c r="G13" s="245">
        <v>13050</v>
      </c>
      <c r="H13" s="336" t="s">
        <v>1126</v>
      </c>
      <c r="I13" s="164" t="s">
        <v>1129</v>
      </c>
      <c r="J13" s="166"/>
      <c r="K13" s="166"/>
      <c r="L13" s="598"/>
      <c r="M13" s="317">
        <v>47632.86</v>
      </c>
      <c r="N13" s="163"/>
      <c r="O13" s="318">
        <v>43993</v>
      </c>
      <c r="P13" s="163"/>
      <c r="Q13" s="167"/>
      <c r="R13" s="164" t="s">
        <v>1143</v>
      </c>
    </row>
    <row r="14" spans="1:19" ht="15.75" thickTop="1" x14ac:dyDescent="0.25">
      <c r="A14" s="176">
        <f>COUNTA(A5:A13)</f>
        <v>9</v>
      </c>
      <c r="B14" s="596" t="s">
        <v>441</v>
      </c>
      <c r="L14" s="162" t="s">
        <v>442</v>
      </c>
      <c r="M14" s="140">
        <f>SUM(M5:M13)</f>
        <v>3160650.86</v>
      </c>
    </row>
  </sheetData>
  <mergeCells count="1">
    <mergeCell ref="A1:Q1"/>
  </mergeCells>
  <conditionalFormatting sqref="M9 J7:J8 J6:Q6 I9:J9">
    <cfRule type="expression" dxfId="1342" priority="27">
      <formula>$H6="completar"</formula>
    </cfRule>
    <cfRule type="expression" dxfId="1341" priority="28">
      <formula>$H6="sin iniciar"</formula>
    </cfRule>
  </conditionalFormatting>
  <conditionalFormatting sqref="F6:G9">
    <cfRule type="expression" dxfId="1340" priority="33">
      <formula>$F6="completar"</formula>
    </cfRule>
    <cfRule type="expression" dxfId="1339" priority="34">
      <formula>$F6="sin iniciar"</formula>
    </cfRule>
  </conditionalFormatting>
  <conditionalFormatting sqref="H6:I7 I8">
    <cfRule type="expression" dxfId="1338" priority="31">
      <formula>$H6="completar"</formula>
    </cfRule>
    <cfRule type="expression" dxfId="1337" priority="32">
      <formula>$H6="sin iniciar"</formula>
    </cfRule>
  </conditionalFormatting>
  <conditionalFormatting sqref="F6:G9">
    <cfRule type="expression" dxfId="1336" priority="29">
      <formula>$F6="completar"</formula>
    </cfRule>
    <cfRule type="expression" dxfId="1335" priority="30">
      <formula>$F6="sin iniciar"</formula>
    </cfRule>
  </conditionalFormatting>
  <conditionalFormatting sqref="H9 J5:L5">
    <cfRule type="expression" dxfId="1334" priority="25">
      <formula>$G5="completar"</formula>
    </cfRule>
    <cfRule type="expression" dxfId="1333" priority="26">
      <formula>$G5="sin iniciar"</formula>
    </cfRule>
  </conditionalFormatting>
  <conditionalFormatting sqref="H8">
    <cfRule type="expression" dxfId="1332" priority="23">
      <formula>$G8="completar"</formula>
    </cfRule>
    <cfRule type="expression" dxfId="1331" priority="24">
      <formula>$G8="sin iniciar"</formula>
    </cfRule>
  </conditionalFormatting>
  <conditionalFormatting sqref="M8">
    <cfRule type="expression" dxfId="1330" priority="21">
      <formula>$H8="completar"</formula>
    </cfRule>
    <cfRule type="expression" dxfId="1329" priority="22">
      <formula>$H8="sin iniciar"</formula>
    </cfRule>
  </conditionalFormatting>
  <conditionalFormatting sqref="M5">
    <cfRule type="expression" dxfId="1328" priority="11">
      <formula>$H5="completar"</formula>
    </cfRule>
    <cfRule type="expression" dxfId="1327" priority="12">
      <formula>$H5="sin iniciar"</formula>
    </cfRule>
  </conditionalFormatting>
  <conditionalFormatting sqref="N5:R5">
    <cfRule type="expression" dxfId="1326" priority="13">
      <formula>$G5="completar"</formula>
    </cfRule>
    <cfRule type="expression" dxfId="1325" priority="14">
      <formula>$G5="sin iniciar"</formula>
    </cfRule>
  </conditionalFormatting>
  <conditionalFormatting sqref="F5:H5">
    <cfRule type="expression" dxfId="1324" priority="19">
      <formula>$E5="completar"</formula>
    </cfRule>
    <cfRule type="expression" dxfId="1323" priority="20">
      <formula>$E5="sin iniciar"</formula>
    </cfRule>
  </conditionalFormatting>
  <conditionalFormatting sqref="I5">
    <cfRule type="expression" dxfId="1322" priority="17">
      <formula>$G5="completar"</formula>
    </cfRule>
    <cfRule type="expression" dxfId="1321" priority="18">
      <formula>$G5="sin iniciar"</formula>
    </cfRule>
  </conditionalFormatting>
  <conditionalFormatting sqref="F5:H5">
    <cfRule type="expression" dxfId="1320" priority="15">
      <formula>$E5="completar"</formula>
    </cfRule>
    <cfRule type="expression" dxfId="1319" priority="16">
      <formula>$E5="sin iniciar"</formula>
    </cfRule>
  </conditionalFormatting>
  <conditionalFormatting sqref="M10">
    <cfRule type="expression" dxfId="1318" priority="7">
      <formula>$H10="completar"</formula>
    </cfRule>
    <cfRule type="expression" dxfId="1317" priority="8">
      <formula>$H10="sin iniciar"</formula>
    </cfRule>
  </conditionalFormatting>
  <conditionalFormatting sqref="M11">
    <cfRule type="expression" dxfId="1316" priority="5">
      <formula>$H11="completar"</formula>
    </cfRule>
    <cfRule type="expression" dxfId="1315" priority="6">
      <formula>$H11="sin iniciar"</formula>
    </cfRule>
  </conditionalFormatting>
  <conditionalFormatting sqref="M12">
    <cfRule type="expression" dxfId="1314" priority="3">
      <formula>$H12="completar"</formula>
    </cfRule>
    <cfRule type="expression" dxfId="1313" priority="4">
      <formula>$H12="sin iniciar"</formula>
    </cfRule>
  </conditionalFormatting>
  <conditionalFormatting sqref="M13">
    <cfRule type="expression" dxfId="1312" priority="1">
      <formula>$H13="completar"</formula>
    </cfRule>
    <cfRule type="expression" dxfId="1311" priority="2">
      <formula>$H13="sin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91" zoomScaleNormal="91" workbookViewId="0">
      <selection activeCell="W14" sqref="W14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29.5703125" style="5" customWidth="1"/>
    <col min="4" max="4" width="35.14062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17.7109375" customWidth="1"/>
    <col min="17" max="17" width="34.85546875" style="26" customWidth="1"/>
    <col min="18" max="18" width="24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33.5703125" customWidth="1"/>
    <col min="23" max="23" width="27" customWidth="1"/>
  </cols>
  <sheetData>
    <row r="1" spans="1:23" ht="16.5" customHeight="1" x14ac:dyDescent="0.25">
      <c r="A1" s="683" t="s">
        <v>320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</row>
    <row r="2" spans="1:23" ht="23.25" customHeight="1" x14ac:dyDescent="0.25">
      <c r="A2" s="71" t="s">
        <v>569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67"/>
      <c r="W2" s="70"/>
    </row>
    <row r="3" spans="1:23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3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  <c r="W4" s="28" t="s">
        <v>347</v>
      </c>
    </row>
    <row r="5" spans="1:23" ht="120" x14ac:dyDescent="0.25">
      <c r="A5" s="104" t="s">
        <v>570</v>
      </c>
      <c r="B5" s="102"/>
      <c r="C5" s="103"/>
      <c r="D5" s="102" t="s">
        <v>572</v>
      </c>
      <c r="E5" s="102" t="s">
        <v>571</v>
      </c>
      <c r="F5" s="102"/>
      <c r="G5" s="104"/>
      <c r="H5" s="102"/>
      <c r="I5" s="105">
        <v>7121</v>
      </c>
      <c r="J5" s="105">
        <v>2</v>
      </c>
      <c r="K5" s="105">
        <v>22</v>
      </c>
      <c r="L5" s="105">
        <v>227</v>
      </c>
      <c r="M5" s="105">
        <v>227009</v>
      </c>
      <c r="N5" s="106">
        <v>91019</v>
      </c>
      <c r="O5" s="103"/>
      <c r="P5" s="107"/>
      <c r="Q5" s="102" t="s">
        <v>572</v>
      </c>
      <c r="R5" s="109">
        <v>24684</v>
      </c>
      <c r="S5" s="110"/>
      <c r="T5" s="111"/>
      <c r="U5" s="104"/>
      <c r="V5" s="102"/>
      <c r="W5" s="101"/>
    </row>
    <row r="6" spans="1:23" s="112" customFormat="1" ht="120" x14ac:dyDescent="0.25">
      <c r="A6" s="615" t="s">
        <v>570</v>
      </c>
      <c r="B6" s="616"/>
      <c r="C6" s="616"/>
      <c r="D6" s="616" t="s">
        <v>572</v>
      </c>
      <c r="E6" s="616" t="s">
        <v>573</v>
      </c>
      <c r="F6" s="616"/>
      <c r="G6" s="566"/>
      <c r="H6" s="617"/>
      <c r="I6" s="618">
        <v>7121</v>
      </c>
      <c r="J6" s="618">
        <v>2</v>
      </c>
      <c r="K6" s="618">
        <v>22</v>
      </c>
      <c r="L6" s="618">
        <v>227</v>
      </c>
      <c r="M6" s="618">
        <v>227009</v>
      </c>
      <c r="N6" s="619">
        <v>91019</v>
      </c>
      <c r="O6" s="620"/>
      <c r="P6" s="620"/>
      <c r="Q6" s="616" t="s">
        <v>572</v>
      </c>
      <c r="R6" s="578">
        <v>18843</v>
      </c>
      <c r="S6" s="566"/>
      <c r="T6" s="621"/>
      <c r="U6" s="566"/>
      <c r="V6" s="616"/>
      <c r="W6" s="622"/>
    </row>
    <row r="7" spans="1:23" s="40" customFormat="1" ht="60.75" thickBot="1" x14ac:dyDescent="0.3">
      <c r="A7" s="623" t="s">
        <v>570</v>
      </c>
      <c r="B7" s="624"/>
      <c r="C7" s="625"/>
      <c r="D7" s="298" t="s">
        <v>1201</v>
      </c>
      <c r="E7" s="165" t="s">
        <v>1202</v>
      </c>
      <c r="F7" s="626"/>
      <c r="G7" s="612"/>
      <c r="H7" s="627"/>
      <c r="I7" s="165">
        <v>5331</v>
      </c>
      <c r="J7" s="628">
        <v>6</v>
      </c>
      <c r="K7" s="628">
        <v>60</v>
      </c>
      <c r="L7" s="628">
        <v>607</v>
      </c>
      <c r="M7" s="628">
        <v>607000</v>
      </c>
      <c r="N7" s="628" t="s">
        <v>1206</v>
      </c>
      <c r="O7" s="298"/>
      <c r="P7" s="298"/>
      <c r="Q7" s="629" t="s">
        <v>1205</v>
      </c>
      <c r="R7" s="430">
        <v>284658.21999999997</v>
      </c>
      <c r="S7" s="630" t="s">
        <v>30</v>
      </c>
      <c r="T7" s="630" t="s">
        <v>1203</v>
      </c>
      <c r="U7" s="630"/>
      <c r="V7" s="631"/>
      <c r="W7" s="631" t="s">
        <v>1204</v>
      </c>
    </row>
    <row r="8" spans="1:23" s="78" customFormat="1" ht="18.75" customHeight="1" thickTop="1" x14ac:dyDescent="0.25">
      <c r="A8" s="233">
        <f>COUNTA(A5:A7)</f>
        <v>3</v>
      </c>
      <c r="B8" s="234" t="s">
        <v>441</v>
      </c>
      <c r="C8" s="143"/>
      <c r="D8" s="148"/>
      <c r="E8" s="147"/>
      <c r="G8" s="216"/>
      <c r="H8" s="217"/>
      <c r="I8" s="147"/>
      <c r="J8" s="218"/>
      <c r="K8" s="218"/>
      <c r="L8" s="218"/>
      <c r="M8" s="218"/>
      <c r="N8" s="218"/>
      <c r="O8" s="148"/>
      <c r="P8" s="148"/>
      <c r="Q8" s="147"/>
      <c r="R8" s="514">
        <f>SUM(R5:R7)</f>
        <v>328185.21999999997</v>
      </c>
      <c r="S8" s="194"/>
      <c r="T8" s="216"/>
      <c r="U8" s="194"/>
      <c r="V8" s="226"/>
      <c r="W8" s="226"/>
    </row>
    <row r="9" spans="1:23" s="40" customFormat="1" ht="16.5" customHeight="1" x14ac:dyDescent="0.25">
      <c r="A9" s="192"/>
      <c r="B9" s="143"/>
      <c r="C9" s="143"/>
      <c r="D9" s="217"/>
      <c r="E9" s="217"/>
      <c r="F9" s="219"/>
      <c r="G9" s="220"/>
      <c r="H9" s="217"/>
      <c r="I9" s="147"/>
      <c r="J9" s="147"/>
      <c r="K9" s="147"/>
      <c r="L9" s="147"/>
      <c r="M9" s="147"/>
      <c r="N9" s="218"/>
      <c r="O9" s="221"/>
      <c r="Q9" s="157"/>
      <c r="R9" s="195"/>
      <c r="S9" s="194"/>
      <c r="T9" s="194"/>
      <c r="U9" s="194"/>
    </row>
    <row r="10" spans="1:23" s="40" customFormat="1" ht="17.25" customHeight="1" x14ac:dyDescent="0.25">
      <c r="A10" s="211"/>
      <c r="B10" s="235"/>
      <c r="C10" s="223"/>
      <c r="D10" s="307"/>
      <c r="E10" s="225"/>
      <c r="F10" s="211"/>
      <c r="G10" s="227"/>
      <c r="H10" s="307"/>
      <c r="I10" s="307"/>
      <c r="J10" s="307"/>
      <c r="K10" s="307"/>
      <c r="L10" s="211"/>
      <c r="M10" s="211"/>
      <c r="N10" s="211"/>
      <c r="O10" s="211"/>
      <c r="P10" s="211"/>
      <c r="Q10" s="308"/>
      <c r="R10" s="309"/>
      <c r="S10" s="227"/>
      <c r="T10" s="227"/>
      <c r="U10" s="227"/>
      <c r="V10" s="211"/>
      <c r="W10" s="211"/>
    </row>
    <row r="11" spans="1:23" x14ac:dyDescent="0.25">
      <c r="H11" s="680"/>
      <c r="I11" s="680"/>
      <c r="J11" s="680"/>
      <c r="K11" s="680"/>
      <c r="L11" s="680"/>
      <c r="M11" s="680"/>
      <c r="N11" s="680"/>
    </row>
    <row r="12" spans="1:23" x14ac:dyDescent="0.25">
      <c r="H12" s="680"/>
      <c r="I12" s="680"/>
      <c r="J12" s="680"/>
      <c r="K12" s="680"/>
      <c r="L12" s="680"/>
      <c r="M12" s="680"/>
      <c r="N12" s="18"/>
      <c r="R12" s="387"/>
    </row>
    <row r="13" spans="1:23" x14ac:dyDescent="0.25">
      <c r="H13" s="680"/>
      <c r="I13" s="680"/>
      <c r="J13" s="680"/>
      <c r="K13" s="680"/>
      <c r="L13" s="680"/>
      <c r="M13" s="680"/>
      <c r="N13" s="18"/>
    </row>
    <row r="15" spans="1:23" x14ac:dyDescent="0.25">
      <c r="D15" s="428"/>
      <c r="E15" s="428"/>
      <c r="F15" s="428"/>
      <c r="G15" s="428"/>
      <c r="H15" s="428"/>
      <c r="I15" s="428"/>
      <c r="J15" s="428"/>
      <c r="K15" s="428"/>
      <c r="L15" s="428"/>
    </row>
    <row r="16" spans="1:23" x14ac:dyDescent="0.25">
      <c r="D16" s="428"/>
      <c r="E16" s="428"/>
      <c r="F16" s="428"/>
      <c r="G16" s="428"/>
      <c r="H16" s="428"/>
      <c r="I16" s="428"/>
      <c r="J16" s="428"/>
      <c r="K16" s="428"/>
      <c r="L16" s="428"/>
    </row>
    <row r="17" spans="4:12" x14ac:dyDescent="0.25">
      <c r="D17" s="428"/>
      <c r="E17" s="428"/>
      <c r="F17" s="428"/>
      <c r="G17" s="428"/>
      <c r="H17" s="428"/>
      <c r="I17" s="428"/>
      <c r="J17" s="428"/>
      <c r="K17" s="428"/>
      <c r="L17" s="428"/>
    </row>
    <row r="18" spans="4:12" x14ac:dyDescent="0.25">
      <c r="D18" s="428"/>
      <c r="E18" s="428"/>
      <c r="F18" s="428"/>
      <c r="G18" s="428"/>
      <c r="H18" s="428"/>
      <c r="I18" s="428"/>
      <c r="J18" s="428"/>
      <c r="K18" s="428"/>
      <c r="L18" s="428"/>
    </row>
    <row r="19" spans="4:12" x14ac:dyDescent="0.25">
      <c r="D19" s="428"/>
      <c r="E19" s="428"/>
      <c r="F19" s="428"/>
      <c r="G19" s="428"/>
      <c r="H19" s="428"/>
      <c r="I19" s="428"/>
      <c r="J19" s="428"/>
      <c r="K19" s="428"/>
      <c r="L19" s="428"/>
    </row>
    <row r="20" spans="4:12" x14ac:dyDescent="0.25">
      <c r="D20" s="428"/>
      <c r="E20" s="428"/>
      <c r="F20" s="428"/>
      <c r="G20" s="428"/>
      <c r="H20" s="428"/>
      <c r="I20" s="428"/>
      <c r="J20" s="428"/>
      <c r="K20" s="428"/>
      <c r="L20" s="428"/>
    </row>
  </sheetData>
  <mergeCells count="5">
    <mergeCell ref="A1:W1"/>
    <mergeCell ref="I3:L3"/>
    <mergeCell ref="H11:N11"/>
    <mergeCell ref="H12:M12"/>
    <mergeCell ref="H13:M13"/>
  </mergeCells>
  <conditionalFormatting sqref="L8:O8">
    <cfRule type="expression" dxfId="1279" priority="47">
      <formula>$H8="completar"</formula>
    </cfRule>
    <cfRule type="expression" dxfId="1278" priority="48">
      <formula>$H8="sin iniciar"</formula>
    </cfRule>
  </conditionalFormatting>
  <conditionalFormatting sqref="F8:G8">
    <cfRule type="expression" dxfId="1277" priority="53">
      <formula>$F8="completar"</formula>
    </cfRule>
    <cfRule type="expression" dxfId="1276" priority="54">
      <formula>$F8="sin iniciar"</formula>
    </cfRule>
  </conditionalFormatting>
  <conditionalFormatting sqref="I8:K8">
    <cfRule type="expression" dxfId="1275" priority="51">
      <formula>$H8="completar"</formula>
    </cfRule>
    <cfRule type="expression" dxfId="1274" priority="52">
      <formula>$H8="sin iniciar"</formula>
    </cfRule>
  </conditionalFormatting>
  <conditionalFormatting sqref="F8:G8">
    <cfRule type="expression" dxfId="1273" priority="49">
      <formula>$F8="completar"</formula>
    </cfRule>
    <cfRule type="expression" dxfId="1272" priority="50">
      <formula>$F8="sin iniciar"</formula>
    </cfRule>
  </conditionalFormatting>
  <conditionalFormatting sqref="F9:G9">
    <cfRule type="expression" dxfId="1271" priority="45">
      <formula>$E9="completar"</formula>
    </cfRule>
    <cfRule type="expression" dxfId="1270" priority="46">
      <formula>$E9="sin iniciar"</formula>
    </cfRule>
  </conditionalFormatting>
  <conditionalFormatting sqref="H9">
    <cfRule type="expression" dxfId="1269" priority="43">
      <formula>$G9="completar"</formula>
    </cfRule>
    <cfRule type="expression" dxfId="1268" priority="44">
      <formula>$G9="sin iniciar"</formula>
    </cfRule>
  </conditionalFormatting>
  <conditionalFormatting sqref="F9:G9">
    <cfRule type="expression" dxfId="1267" priority="41">
      <formula>$E9="completar"</formula>
    </cfRule>
    <cfRule type="expression" dxfId="1266" priority="42">
      <formula>$E9="sin iniciar"</formula>
    </cfRule>
  </conditionalFormatting>
  <conditionalFormatting sqref="H8">
    <cfRule type="expression" dxfId="1265" priority="39">
      <formula>$G8="completar"</formula>
    </cfRule>
    <cfRule type="expression" dxfId="1264" priority="40">
      <formula>$G8="sin iniciar"</formula>
    </cfRule>
  </conditionalFormatting>
  <conditionalFormatting sqref="N9">
    <cfRule type="expression" dxfId="1263" priority="37">
      <formula>$H9="completar"</formula>
    </cfRule>
    <cfRule type="expression" dxfId="1262" priority="38">
      <formula>$H9="sin iniciar"</formula>
    </cfRule>
  </conditionalFormatting>
  <conditionalFormatting sqref="R8">
    <cfRule type="expression" dxfId="1261" priority="35">
      <formula>$H8="completar"</formula>
    </cfRule>
    <cfRule type="expression" dxfId="1260" priority="36">
      <formula>$H8="sin iniciar"</formula>
    </cfRule>
  </conditionalFormatting>
  <conditionalFormatting sqref="R9">
    <cfRule type="expression" dxfId="1259" priority="33">
      <formula>$H9="completar"</formula>
    </cfRule>
    <cfRule type="expression" dxfId="1258" priority="34">
      <formula>$H9="sin iniciar"</formula>
    </cfRule>
  </conditionalFormatting>
  <conditionalFormatting sqref="H6">
    <cfRule type="expression" dxfId="1257" priority="19">
      <formula>$E6="completar"</formula>
    </cfRule>
    <cfRule type="expression" dxfId="1256" priority="20">
      <formula>$E6="sin iniciar"</formula>
    </cfRule>
  </conditionalFormatting>
  <conditionalFormatting sqref="L5:P5 S5:W5 L6:N6">
    <cfRule type="expression" dxfId="1255" priority="25">
      <formula>$G5="completar"</formula>
    </cfRule>
    <cfRule type="expression" dxfId="1254" priority="26">
      <formula>$G5="sin iniciar"</formula>
    </cfRule>
  </conditionalFormatting>
  <conditionalFormatting sqref="F5:H5">
    <cfRule type="expression" dxfId="1253" priority="31">
      <formula>$E5="completar"</formula>
    </cfRule>
    <cfRule type="expression" dxfId="1252" priority="32">
      <formula>$E5="sin iniciar"</formula>
    </cfRule>
  </conditionalFormatting>
  <conditionalFormatting sqref="I5:K6">
    <cfRule type="expression" dxfId="1251" priority="29">
      <formula>$G5="completar"</formula>
    </cfRule>
    <cfRule type="expression" dxfId="1250" priority="30">
      <formula>$G5="sin iniciar"</formula>
    </cfRule>
  </conditionalFormatting>
  <conditionalFormatting sqref="F5:H5">
    <cfRule type="expression" dxfId="1249" priority="27">
      <formula>$E5="completar"</formula>
    </cfRule>
    <cfRule type="expression" dxfId="1248" priority="28">
      <formula>$E5="sin iniciar"</formula>
    </cfRule>
  </conditionalFormatting>
  <conditionalFormatting sqref="R5">
    <cfRule type="expression" dxfId="1247" priority="23">
      <formula>$H5="completar"</formula>
    </cfRule>
    <cfRule type="expression" dxfId="1246" priority="24">
      <formula>$H5="sin iniciar"</formula>
    </cfRule>
  </conditionalFormatting>
  <conditionalFormatting sqref="H6">
    <cfRule type="expression" dxfId="1245" priority="21">
      <formula>$E6="completar"</formula>
    </cfRule>
    <cfRule type="expression" dxfId="1244" priority="22">
      <formula>$E6="sin iniciar"</formula>
    </cfRule>
  </conditionalFormatting>
  <conditionalFormatting sqref="R6">
    <cfRule type="expression" dxfId="1243" priority="17">
      <formula>$H6="completar"</formula>
    </cfRule>
    <cfRule type="expression" dxfId="1242" priority="18">
      <formula>$H6="sin iniciar"</formula>
    </cfRule>
  </conditionalFormatting>
  <conditionalFormatting sqref="L7:O7">
    <cfRule type="expression" dxfId="1241" priority="9">
      <formula>$H7="completar"</formula>
    </cfRule>
    <cfRule type="expression" dxfId="1240" priority="10">
      <formula>$H7="sin iniciar"</formula>
    </cfRule>
  </conditionalFormatting>
  <conditionalFormatting sqref="F7:G7">
    <cfRule type="expression" dxfId="1239" priority="15">
      <formula>$F7="completar"</formula>
    </cfRule>
    <cfRule type="expression" dxfId="1238" priority="16">
      <formula>$F7="sin iniciar"</formula>
    </cfRule>
  </conditionalFormatting>
  <conditionalFormatting sqref="I7:K7">
    <cfRule type="expression" dxfId="1237" priority="13">
      <formula>$H7="completar"</formula>
    </cfRule>
    <cfRule type="expression" dxfId="1236" priority="14">
      <formula>$H7="sin iniciar"</formula>
    </cfRule>
  </conditionalFormatting>
  <conditionalFormatting sqref="F7:G7">
    <cfRule type="expression" dxfId="1235" priority="11">
      <formula>$F7="completar"</formula>
    </cfRule>
    <cfRule type="expression" dxfId="1234" priority="12">
      <formula>$F7="sin iniciar"</formula>
    </cfRule>
  </conditionalFormatting>
  <conditionalFormatting sqref="H7">
    <cfRule type="expression" dxfId="1233" priority="7">
      <formula>$G7="completar"</formula>
    </cfRule>
    <cfRule type="expression" dxfId="1232" priority="8">
      <formula>$G7="sin iniciar"</formula>
    </cfRule>
  </conditionalFormatting>
  <conditionalFormatting sqref="Q7">
    <cfRule type="expression" dxfId="1231" priority="3">
      <formula>$H7="completar"</formula>
    </cfRule>
    <cfRule type="expression" dxfId="1230" priority="4">
      <formula>$H7="sin iniciar"</formula>
    </cfRule>
  </conditionalFormatting>
  <conditionalFormatting sqref="R7">
    <cfRule type="expression" dxfId="1229" priority="1">
      <formula>$H7="completar"</formula>
    </cfRule>
    <cfRule type="expression" dxfId="1228" priority="2">
      <formula>$H7="sin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zoomScale="91" zoomScaleNormal="91" workbookViewId="0">
      <selection activeCell="R9" sqref="R9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24.28515625" style="5" customWidth="1"/>
    <col min="4" max="4" width="39.14062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18.5703125" customWidth="1"/>
    <col min="17" max="17" width="56.2851562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0.140625" style="31" customWidth="1"/>
    <col min="22" max="22" width="24.85546875" customWidth="1"/>
    <col min="23" max="23" width="18.7109375" customWidth="1"/>
  </cols>
  <sheetData>
    <row r="1" spans="1:24" ht="16.5" customHeight="1" x14ac:dyDescent="0.25">
      <c r="A1" s="683" t="s">
        <v>320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</row>
    <row r="2" spans="1:24" ht="23.25" customHeight="1" x14ac:dyDescent="0.25">
      <c r="A2" s="71" t="s">
        <v>357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67"/>
      <c r="W2" s="12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501" t="s">
        <v>7</v>
      </c>
      <c r="T4" s="501" t="s">
        <v>3</v>
      </c>
      <c r="U4" s="501" t="s">
        <v>5</v>
      </c>
      <c r="V4" s="21" t="s">
        <v>4</v>
      </c>
      <c r="W4" s="21" t="s">
        <v>347</v>
      </c>
    </row>
    <row r="5" spans="1:24" ht="45" x14ac:dyDescent="0.25">
      <c r="A5" s="74" t="s">
        <v>511</v>
      </c>
      <c r="B5" s="42">
        <v>1160001792</v>
      </c>
      <c r="C5" s="74"/>
      <c r="D5" s="9" t="s">
        <v>736</v>
      </c>
      <c r="E5" s="9" t="s">
        <v>739</v>
      </c>
      <c r="F5" s="44" t="s">
        <v>741</v>
      </c>
      <c r="G5" s="44">
        <v>16020</v>
      </c>
      <c r="H5" s="9" t="s">
        <v>743</v>
      </c>
      <c r="I5" s="61">
        <v>4131</v>
      </c>
      <c r="J5" s="61">
        <v>2</v>
      </c>
      <c r="K5" s="61">
        <v>22</v>
      </c>
      <c r="L5" s="61">
        <v>227</v>
      </c>
      <c r="M5" s="61">
        <v>227006</v>
      </c>
      <c r="N5" s="61">
        <v>91019</v>
      </c>
      <c r="O5" s="46"/>
      <c r="P5" s="77"/>
      <c r="Q5" s="9" t="s">
        <v>736</v>
      </c>
      <c r="R5" s="511">
        <v>17424</v>
      </c>
      <c r="S5" s="115"/>
      <c r="T5" s="82">
        <v>43938</v>
      </c>
      <c r="U5" s="46"/>
      <c r="V5" s="53"/>
      <c r="W5" s="119">
        <v>43999</v>
      </c>
    </row>
    <row r="6" spans="1:24" ht="80.25" customHeight="1" x14ac:dyDescent="0.25">
      <c r="A6" s="177" t="s">
        <v>511</v>
      </c>
      <c r="B6" s="42">
        <v>1160001979</v>
      </c>
      <c r="C6" s="439"/>
      <c r="D6" s="9" t="s">
        <v>737</v>
      </c>
      <c r="E6" s="9" t="s">
        <v>739</v>
      </c>
      <c r="F6" s="44" t="s">
        <v>741</v>
      </c>
      <c r="G6" s="44">
        <v>16020</v>
      </c>
      <c r="H6" s="9" t="s">
        <v>743</v>
      </c>
      <c r="I6" s="198">
        <v>4111</v>
      </c>
      <c r="J6" s="198">
        <v>2</v>
      </c>
      <c r="K6" s="198">
        <v>22</v>
      </c>
      <c r="L6" s="198">
        <v>227</v>
      </c>
      <c r="M6" s="198">
        <v>227006</v>
      </c>
      <c r="N6" s="343">
        <v>91019</v>
      </c>
      <c r="O6" s="198"/>
      <c r="P6" s="345"/>
      <c r="Q6" s="9" t="s">
        <v>737</v>
      </c>
      <c r="R6" s="511">
        <v>57499.199999999997</v>
      </c>
      <c r="S6" s="383"/>
      <c r="T6" s="117">
        <v>43945</v>
      </c>
      <c r="U6" s="181"/>
      <c r="V6" s="198"/>
      <c r="W6" s="44" t="s">
        <v>30</v>
      </c>
    </row>
    <row r="7" spans="1:24" ht="90.75" customHeight="1" x14ac:dyDescent="0.25">
      <c r="A7" s="74" t="s">
        <v>511</v>
      </c>
      <c r="B7" s="44" t="s">
        <v>745</v>
      </c>
      <c r="C7" s="35"/>
      <c r="D7" s="9" t="s">
        <v>738</v>
      </c>
      <c r="E7" s="9" t="s">
        <v>740</v>
      </c>
      <c r="F7" s="44" t="s">
        <v>742</v>
      </c>
      <c r="G7" s="44">
        <v>16030</v>
      </c>
      <c r="H7" s="9" t="s">
        <v>744</v>
      </c>
      <c r="I7" s="37">
        <v>4132</v>
      </c>
      <c r="J7" s="37">
        <v>2</v>
      </c>
      <c r="K7" s="53">
        <v>22</v>
      </c>
      <c r="L7" s="53">
        <v>227</v>
      </c>
      <c r="M7" s="53">
        <v>227009</v>
      </c>
      <c r="N7" s="61">
        <v>91002</v>
      </c>
      <c r="O7" s="36"/>
      <c r="P7" s="38"/>
      <c r="Q7" s="9" t="s">
        <v>738</v>
      </c>
      <c r="R7" s="511">
        <v>1118296.3400000001</v>
      </c>
      <c r="S7" s="46"/>
      <c r="T7" s="82">
        <v>43975</v>
      </c>
      <c r="U7" s="46"/>
      <c r="V7" s="38"/>
      <c r="W7" s="119">
        <v>43999</v>
      </c>
      <c r="X7" s="16"/>
    </row>
    <row r="8" spans="1:24" s="52" customFormat="1" ht="75.75" thickBot="1" x14ac:dyDescent="0.3">
      <c r="A8" s="502" t="s">
        <v>511</v>
      </c>
      <c r="B8" s="245">
        <v>1160001294</v>
      </c>
      <c r="C8" s="503"/>
      <c r="D8" s="504" t="s">
        <v>358</v>
      </c>
      <c r="E8" s="504" t="s">
        <v>733</v>
      </c>
      <c r="F8" s="505" t="s">
        <v>359</v>
      </c>
      <c r="G8" s="245">
        <v>16040</v>
      </c>
      <c r="H8" s="164" t="s">
        <v>734</v>
      </c>
      <c r="I8" s="506">
        <v>4134</v>
      </c>
      <c r="J8" s="506">
        <v>2</v>
      </c>
      <c r="K8" s="506">
        <v>22</v>
      </c>
      <c r="L8" s="506">
        <v>221</v>
      </c>
      <c r="M8" s="506">
        <v>221006</v>
      </c>
      <c r="N8" s="507">
        <v>91002</v>
      </c>
      <c r="O8" s="506"/>
      <c r="P8" s="508"/>
      <c r="Q8" s="504" t="s">
        <v>735</v>
      </c>
      <c r="R8" s="317">
        <v>535585.52</v>
      </c>
      <c r="S8" s="509" t="s">
        <v>30</v>
      </c>
      <c r="T8" s="509">
        <v>43957</v>
      </c>
      <c r="U8" s="510"/>
      <c r="V8" s="512"/>
      <c r="W8" s="513">
        <v>43999</v>
      </c>
      <c r="X8" s="51"/>
    </row>
    <row r="9" spans="1:24" s="41" customFormat="1" ht="24" customHeight="1" thickTop="1" x14ac:dyDescent="0.25">
      <c r="A9" s="209">
        <f>COUNTA(A5:A8)</f>
        <v>4</v>
      </c>
      <c r="B9" s="515" t="s">
        <v>441</v>
      </c>
      <c r="C9" s="143"/>
      <c r="D9" s="147"/>
      <c r="E9" s="147"/>
      <c r="F9" s="216"/>
      <c r="G9" s="216"/>
      <c r="H9" s="146"/>
      <c r="I9" s="147"/>
      <c r="J9" s="218"/>
      <c r="K9" s="218"/>
      <c r="L9" s="218"/>
      <c r="M9" s="218"/>
      <c r="N9" s="218"/>
      <c r="O9" s="148"/>
      <c r="P9" s="149"/>
      <c r="Q9" s="209" t="s">
        <v>442</v>
      </c>
      <c r="R9" s="514">
        <f>SUM(R5:R8)</f>
        <v>1728805.06</v>
      </c>
      <c r="S9" s="194"/>
      <c r="T9" s="319"/>
      <c r="U9" s="194"/>
      <c r="V9" s="40"/>
      <c r="W9" s="40"/>
      <c r="X9" s="40"/>
    </row>
    <row r="10" spans="1:24" x14ac:dyDescent="0.25">
      <c r="A10" s="40"/>
      <c r="B10" s="222"/>
      <c r="C10" s="147"/>
      <c r="D10" s="221"/>
      <c r="E10" s="147"/>
      <c r="F10" s="40"/>
      <c r="G10" s="216"/>
      <c r="H10" s="686"/>
      <c r="I10" s="686"/>
      <c r="J10" s="686"/>
      <c r="K10" s="686"/>
      <c r="L10" s="686"/>
      <c r="M10" s="686"/>
      <c r="N10" s="686"/>
      <c r="O10" s="40"/>
      <c r="P10" s="40"/>
      <c r="Q10" s="241"/>
      <c r="R10" s="240"/>
      <c r="S10" s="216"/>
      <c r="T10" s="216"/>
      <c r="U10" s="216"/>
      <c r="V10" s="40"/>
      <c r="W10" s="40"/>
    </row>
    <row r="11" spans="1:24" x14ac:dyDescent="0.25">
      <c r="H11" s="680"/>
      <c r="I11" s="680"/>
      <c r="J11" s="680"/>
      <c r="K11" s="680"/>
      <c r="L11" s="680"/>
      <c r="M11" s="680"/>
      <c r="N11" s="680"/>
    </row>
    <row r="12" spans="1:24" x14ac:dyDescent="0.25">
      <c r="H12" s="680"/>
      <c r="I12" s="680"/>
      <c r="J12" s="680"/>
      <c r="K12" s="680"/>
      <c r="L12" s="680"/>
      <c r="M12" s="680"/>
      <c r="N12" s="18"/>
    </row>
    <row r="13" spans="1:24" x14ac:dyDescent="0.25">
      <c r="H13" s="680"/>
      <c r="I13" s="680"/>
      <c r="J13" s="680"/>
      <c r="K13" s="680"/>
      <c r="L13" s="680"/>
      <c r="M13" s="680"/>
      <c r="N13" s="18"/>
    </row>
  </sheetData>
  <mergeCells count="6">
    <mergeCell ref="H13:M13"/>
    <mergeCell ref="A1:W1"/>
    <mergeCell ref="I3:L3"/>
    <mergeCell ref="H10:N10"/>
    <mergeCell ref="H11:N11"/>
    <mergeCell ref="H12:M12"/>
  </mergeCells>
  <conditionalFormatting sqref="L7:O7 I9:O9 R9 L6:P6 U6:V6 S6">
    <cfRule type="expression" dxfId="1199" priority="35">
      <formula>$H6="completar"</formula>
    </cfRule>
    <cfRule type="expression" dxfId="1198" priority="36">
      <formula>$H6="sin iniciar"</formula>
    </cfRule>
  </conditionalFormatting>
  <conditionalFormatting sqref="F6:G7 F9:G9">
    <cfRule type="expression" dxfId="1197" priority="41">
      <formula>$F6="completar"</formula>
    </cfRule>
    <cfRule type="expression" dxfId="1196" priority="42">
      <formula>$F6="sin iniciar"</formula>
    </cfRule>
  </conditionalFormatting>
  <conditionalFormatting sqref="H6:K7">
    <cfRule type="expression" dxfId="1195" priority="39">
      <formula>$H6="completar"</formula>
    </cfRule>
    <cfRule type="expression" dxfId="1194" priority="40">
      <formula>$H6="sin iniciar"</formula>
    </cfRule>
  </conditionalFormatting>
  <conditionalFormatting sqref="F6:G7 F9:G9">
    <cfRule type="expression" dxfId="1193" priority="37">
      <formula>$F6="completar"</formula>
    </cfRule>
    <cfRule type="expression" dxfId="1192" priority="38">
      <formula>$F6="sin iniciar"</formula>
    </cfRule>
  </conditionalFormatting>
  <conditionalFormatting sqref="H9">
    <cfRule type="expression" dxfId="1191" priority="33">
      <formula>$G9="completar"</formula>
    </cfRule>
    <cfRule type="expression" dxfId="1190" priority="34">
      <formula>$G9="sin iniciar"</formula>
    </cfRule>
  </conditionalFormatting>
  <conditionalFormatting sqref="R5">
    <cfRule type="expression" dxfId="1189" priority="19">
      <formula>$H5="completar"</formula>
    </cfRule>
    <cfRule type="expression" dxfId="1188" priority="20">
      <formula>$H5="sin iniciar"</formula>
    </cfRule>
  </conditionalFormatting>
  <conditionalFormatting sqref="L5:P5 S5 U5:W5">
    <cfRule type="expression" dxfId="1187" priority="21">
      <formula>$G5="completar"</formula>
    </cfRule>
    <cfRule type="expression" dxfId="1186" priority="22">
      <formula>$G5="sin iniciar"</formula>
    </cfRule>
  </conditionalFormatting>
  <conditionalFormatting sqref="F5:H5">
    <cfRule type="expression" dxfId="1185" priority="27">
      <formula>$E5="completar"</formula>
    </cfRule>
    <cfRule type="expression" dxfId="1184" priority="28">
      <formula>$E5="sin iniciar"</formula>
    </cfRule>
  </conditionalFormatting>
  <conditionalFormatting sqref="I5:K5">
    <cfRule type="expression" dxfId="1183" priority="25">
      <formula>$G5="completar"</formula>
    </cfRule>
    <cfRule type="expression" dxfId="1182" priority="26">
      <formula>$G5="sin iniciar"</formula>
    </cfRule>
  </conditionalFormatting>
  <conditionalFormatting sqref="F5:H5">
    <cfRule type="expression" dxfId="1181" priority="23">
      <formula>$E5="completar"</formula>
    </cfRule>
    <cfRule type="expression" dxfId="1180" priority="24">
      <formula>$E5="sin iniciar"</formula>
    </cfRule>
  </conditionalFormatting>
  <conditionalFormatting sqref="T5:T6">
    <cfRule type="expression" dxfId="1179" priority="15">
      <formula>$H5="completar"</formula>
    </cfRule>
    <cfRule type="expression" dxfId="1178" priority="16">
      <formula>$H5="sin iniciar"</formula>
    </cfRule>
  </conditionalFormatting>
  <conditionalFormatting sqref="R6">
    <cfRule type="expression" dxfId="1177" priority="13">
      <formula>$H6="completar"</formula>
    </cfRule>
    <cfRule type="expression" dxfId="1176" priority="14">
      <formula>$H6="sin iniciar"</formula>
    </cfRule>
  </conditionalFormatting>
  <conditionalFormatting sqref="L8:Q8 U8:V8 S8">
    <cfRule type="expression" dxfId="1175" priority="5">
      <formula>$H8="completar"</formula>
    </cfRule>
    <cfRule type="expression" dxfId="1174" priority="6">
      <formula>$H8="sin iniciar"</formula>
    </cfRule>
  </conditionalFormatting>
  <conditionalFormatting sqref="F8:G8">
    <cfRule type="expression" dxfId="1173" priority="11">
      <formula>$F8="completar"</formula>
    </cfRule>
    <cfRule type="expression" dxfId="1172" priority="12">
      <formula>$F8="sin iniciar"</formula>
    </cfRule>
  </conditionalFormatting>
  <conditionalFormatting sqref="H8:K8">
    <cfRule type="expression" dxfId="1171" priority="9">
      <formula>$H8="completar"</formula>
    </cfRule>
    <cfRule type="expression" dxfId="1170" priority="10">
      <formula>$H8="sin iniciar"</formula>
    </cfRule>
  </conditionalFormatting>
  <conditionalFormatting sqref="F8:G8">
    <cfRule type="expression" dxfId="1169" priority="7">
      <formula>$F8="completar"</formula>
    </cfRule>
    <cfRule type="expression" dxfId="1168" priority="8">
      <formula>$F8="sin iniciar"</formula>
    </cfRule>
  </conditionalFormatting>
  <conditionalFormatting sqref="T8">
    <cfRule type="expression" dxfId="1167" priority="3">
      <formula>$H8="completar"</formula>
    </cfRule>
    <cfRule type="expression" dxfId="1166" priority="4">
      <formula>$H8="sin iniciar"</formula>
    </cfRule>
  </conditionalFormatting>
  <conditionalFormatting sqref="R8">
    <cfRule type="expression" dxfId="1165" priority="1">
      <formula>$H8="completar"</formula>
    </cfRule>
    <cfRule type="expression" dxfId="1164" priority="2">
      <formula>$H8="sin iniciar"</formula>
    </cfRule>
  </conditionalFormatting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F1" zoomScale="91" zoomScaleNormal="91" workbookViewId="0">
      <selection activeCell="D29" sqref="D29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5.2851562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3.14062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4.85546875" customWidth="1"/>
    <col min="23" max="23" width="19.85546875" customWidth="1"/>
  </cols>
  <sheetData>
    <row r="1" spans="1:24" ht="16.5" customHeight="1" x14ac:dyDescent="0.25">
      <c r="A1" s="677" t="s">
        <v>45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</row>
    <row r="2" spans="1:24" ht="23.25" customHeight="1" x14ac:dyDescent="0.25">
      <c r="A2" s="71" t="s">
        <v>67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</row>
    <row r="5" spans="1:24" ht="56.25" customHeight="1" thickBot="1" x14ac:dyDescent="0.3">
      <c r="A5" s="169" t="s">
        <v>512</v>
      </c>
      <c r="B5" s="187" t="s">
        <v>68</v>
      </c>
      <c r="C5" s="187"/>
      <c r="D5" s="164" t="s">
        <v>69</v>
      </c>
      <c r="E5" s="164" t="s">
        <v>70</v>
      </c>
      <c r="F5" s="245" t="s">
        <v>71</v>
      </c>
      <c r="G5" s="245">
        <v>17040</v>
      </c>
      <c r="H5" s="336" t="s">
        <v>72</v>
      </c>
      <c r="I5" s="166">
        <v>5424</v>
      </c>
      <c r="J5" s="166">
        <v>2</v>
      </c>
      <c r="K5" s="166">
        <v>22</v>
      </c>
      <c r="L5" s="166">
        <v>227</v>
      </c>
      <c r="M5" s="166">
        <v>227006</v>
      </c>
      <c r="N5" s="244">
        <v>91019</v>
      </c>
      <c r="O5" s="166"/>
      <c r="P5" s="167"/>
      <c r="Q5" s="164" t="s">
        <v>75</v>
      </c>
      <c r="R5" s="337">
        <v>84101.92</v>
      </c>
      <c r="S5" s="245" t="s">
        <v>73</v>
      </c>
      <c r="T5" s="189">
        <v>43910</v>
      </c>
      <c r="U5" s="163" t="s">
        <v>74</v>
      </c>
      <c r="V5" s="166"/>
    </row>
    <row r="6" spans="1:24" ht="15" customHeight="1" thickTop="1" x14ac:dyDescent="0.25">
      <c r="A6" s="233">
        <f>COUNTA(A5)</f>
        <v>1</v>
      </c>
      <c r="B6" s="282" t="s">
        <v>513</v>
      </c>
      <c r="C6" s="276"/>
      <c r="D6" s="144"/>
      <c r="E6" s="144"/>
      <c r="F6" s="16"/>
      <c r="G6" s="145"/>
      <c r="H6" s="321"/>
      <c r="I6" s="16"/>
      <c r="J6" s="322"/>
      <c r="K6" s="322"/>
      <c r="L6" s="322"/>
      <c r="M6" s="322"/>
      <c r="N6" s="301"/>
      <c r="O6" s="16"/>
      <c r="P6" s="121"/>
      <c r="Q6" s="281" t="s">
        <v>442</v>
      </c>
      <c r="R6" s="338">
        <f>SUM(R5)</f>
        <v>84101.92</v>
      </c>
      <c r="S6" s="145"/>
      <c r="T6" s="155"/>
      <c r="U6" s="156"/>
      <c r="V6" s="16"/>
    </row>
    <row r="7" spans="1:24" ht="15" customHeight="1" x14ac:dyDescent="0.25">
      <c r="A7" s="279"/>
      <c r="B7" s="154"/>
      <c r="C7" s="276"/>
      <c r="D7" s="144"/>
      <c r="E7" s="144"/>
      <c r="F7" s="16"/>
      <c r="G7" s="145"/>
      <c r="H7" s="321"/>
      <c r="I7" s="16"/>
      <c r="J7" s="322"/>
      <c r="K7" s="322"/>
      <c r="L7" s="322"/>
      <c r="M7" s="322"/>
      <c r="N7" s="322"/>
      <c r="O7" s="324"/>
      <c r="P7" s="121"/>
      <c r="Q7" s="144"/>
      <c r="R7" s="325"/>
      <c r="S7" s="156"/>
      <c r="T7" s="155"/>
      <c r="U7" s="156"/>
      <c r="V7" s="16"/>
      <c r="W7" s="16"/>
      <c r="X7" s="16"/>
    </row>
    <row r="8" spans="1:24" s="52" customFormat="1" ht="15" customHeight="1" x14ac:dyDescent="0.25">
      <c r="A8" s="141"/>
      <c r="B8" s="154"/>
      <c r="C8" s="276"/>
      <c r="D8" s="321"/>
      <c r="E8" s="144"/>
      <c r="F8" s="51"/>
      <c r="G8" s="145"/>
      <c r="H8" s="326"/>
      <c r="I8" s="225"/>
      <c r="J8" s="228"/>
      <c r="K8" s="228"/>
      <c r="L8" s="228"/>
      <c r="M8" s="228"/>
      <c r="N8" s="229"/>
      <c r="O8" s="224"/>
      <c r="P8" s="327"/>
      <c r="Q8" s="328"/>
      <c r="R8" s="323"/>
      <c r="S8" s="329"/>
      <c r="T8" s="155"/>
      <c r="U8" s="329"/>
      <c r="V8" s="278"/>
      <c r="W8" s="51"/>
      <c r="X8" s="51"/>
    </row>
    <row r="9" spans="1:24" s="41" customFormat="1" ht="15" customHeight="1" x14ac:dyDescent="0.25">
      <c r="A9" s="279"/>
      <c r="B9" s="143"/>
      <c r="C9" s="143"/>
      <c r="D9" s="217"/>
      <c r="E9" s="217"/>
      <c r="F9" s="219"/>
      <c r="G9" s="220"/>
      <c r="H9" s="217"/>
      <c r="I9" s="147"/>
      <c r="J9" s="147"/>
      <c r="K9" s="147"/>
      <c r="L9" s="147"/>
      <c r="M9" s="147"/>
      <c r="N9" s="218"/>
      <c r="O9" s="221"/>
      <c r="P9" s="40"/>
      <c r="Q9" s="157"/>
      <c r="R9" s="323"/>
      <c r="S9" s="194"/>
      <c r="T9" s="194"/>
      <c r="U9" s="194"/>
      <c r="V9" s="40"/>
      <c r="W9" s="40"/>
      <c r="X9" s="40"/>
    </row>
    <row r="10" spans="1:24" ht="15" customHeight="1" x14ac:dyDescent="0.25">
      <c r="A10" s="141"/>
      <c r="B10" s="330"/>
      <c r="C10" s="225"/>
      <c r="D10" s="326"/>
      <c r="E10" s="326"/>
      <c r="F10" s="331"/>
      <c r="G10" s="332"/>
      <c r="H10" s="326"/>
      <c r="I10" s="225"/>
      <c r="J10" s="225"/>
      <c r="K10" s="225"/>
      <c r="L10" s="225"/>
      <c r="M10" s="225"/>
      <c r="N10" s="229"/>
      <c r="O10" s="307"/>
      <c r="P10" s="211"/>
      <c r="Q10" s="299"/>
      <c r="R10" s="230"/>
      <c r="S10" s="231"/>
      <c r="T10" s="231"/>
      <c r="U10" s="231"/>
      <c r="V10" s="211"/>
      <c r="W10" s="16"/>
      <c r="X10" s="16"/>
    </row>
    <row r="11" spans="1:24" ht="15" customHeight="1" x14ac:dyDescent="0.25">
      <c r="A11" s="333"/>
      <c r="B11" s="333"/>
      <c r="C11" s="144"/>
      <c r="D11" s="324"/>
      <c r="E11" s="144"/>
      <c r="F11" s="16"/>
      <c r="G11" s="145"/>
      <c r="H11" s="324"/>
      <c r="I11" s="324"/>
      <c r="J11" s="324"/>
      <c r="K11" s="324"/>
      <c r="L11" s="324"/>
      <c r="M11" s="324"/>
      <c r="N11" s="324"/>
      <c r="O11" s="324"/>
      <c r="P11" s="16"/>
      <c r="Q11" s="334"/>
      <c r="R11" s="145"/>
      <c r="S11" s="145"/>
      <c r="T11" s="145"/>
      <c r="U11" s="145"/>
      <c r="V11" s="16"/>
      <c r="W11" s="16"/>
      <c r="X11" s="16"/>
    </row>
    <row r="12" spans="1:24" ht="15" customHeight="1" x14ac:dyDescent="0.25">
      <c r="A12" s="330"/>
      <c r="B12" s="330"/>
      <c r="C12" s="225"/>
      <c r="D12" s="307"/>
      <c r="E12" s="225"/>
      <c r="F12" s="211"/>
      <c r="G12" s="227"/>
      <c r="H12" s="307"/>
      <c r="I12" s="307"/>
      <c r="J12" s="307"/>
      <c r="K12" s="307"/>
      <c r="L12" s="307"/>
      <c r="M12" s="307"/>
      <c r="N12" s="307"/>
      <c r="O12" s="307"/>
      <c r="P12" s="152"/>
      <c r="Q12" s="335"/>
      <c r="R12" s="151"/>
      <c r="S12" s="151"/>
      <c r="T12" s="151"/>
      <c r="U12" s="151"/>
      <c r="V12" s="152"/>
      <c r="W12" s="16"/>
      <c r="X12" s="16"/>
    </row>
    <row r="13" spans="1:24" ht="15" customHeight="1" x14ac:dyDescent="0.25">
      <c r="A13" s="333"/>
      <c r="B13" s="333"/>
      <c r="C13" s="144"/>
      <c r="D13" s="324"/>
      <c r="E13" s="144"/>
      <c r="F13" s="16"/>
      <c r="G13" s="145"/>
      <c r="H13" s="324"/>
      <c r="I13" s="324"/>
      <c r="J13" s="324"/>
      <c r="K13" s="324"/>
      <c r="L13" s="324"/>
      <c r="M13" s="324"/>
      <c r="N13" s="324"/>
      <c r="O13" s="324"/>
      <c r="P13" s="16"/>
      <c r="Q13" s="334"/>
      <c r="R13" s="145"/>
      <c r="S13" s="145"/>
      <c r="T13" s="145"/>
      <c r="U13" s="145"/>
      <c r="V13" s="16"/>
      <c r="W13" s="16"/>
      <c r="X13" s="16"/>
    </row>
    <row r="15" spans="1:24" x14ac:dyDescent="0.25">
      <c r="H15" s="680"/>
      <c r="I15" s="680"/>
      <c r="J15" s="680"/>
      <c r="K15" s="680"/>
      <c r="L15" s="680"/>
      <c r="M15" s="680"/>
      <c r="N15" s="680"/>
    </row>
    <row r="16" spans="1:24" x14ac:dyDescent="0.25">
      <c r="H16" s="680"/>
      <c r="I16" s="680"/>
      <c r="J16" s="680"/>
      <c r="K16" s="680"/>
      <c r="L16" s="680"/>
      <c r="M16" s="680"/>
      <c r="N16" s="680"/>
    </row>
    <row r="17" spans="8:14" x14ac:dyDescent="0.25">
      <c r="H17" s="680"/>
      <c r="I17" s="680"/>
      <c r="J17" s="680"/>
      <c r="K17" s="680"/>
      <c r="L17" s="680"/>
      <c r="M17" s="680"/>
      <c r="N17" s="18"/>
    </row>
  </sheetData>
  <mergeCells count="5">
    <mergeCell ref="H17:M17"/>
    <mergeCell ref="A1:V1"/>
    <mergeCell ref="I3:L3"/>
    <mergeCell ref="H15:N15"/>
    <mergeCell ref="H16:N16"/>
  </mergeCells>
  <conditionalFormatting sqref="N7:O8 L5:S5 N6:S6 U5:V6">
    <cfRule type="expression" dxfId="1139" priority="59">
      <formula>$H5="completar"</formula>
    </cfRule>
    <cfRule type="expression" dxfId="1138" priority="60">
      <formula>$H5="sin iniciar"</formula>
    </cfRule>
  </conditionalFormatting>
  <conditionalFormatting sqref="F5:G8">
    <cfRule type="expression" dxfId="1137" priority="65">
      <formula>$F5="completar"</formula>
    </cfRule>
    <cfRule type="expression" dxfId="1136" priority="66">
      <formula>$F5="sin iniciar"</formula>
    </cfRule>
  </conditionalFormatting>
  <conditionalFormatting sqref="H5:K5 I8 H6:I7">
    <cfRule type="expression" dxfId="1135" priority="63">
      <formula>$H5="completar"</formula>
    </cfRule>
    <cfRule type="expression" dxfId="1134" priority="64">
      <formula>$H5="sin iniciar"</formula>
    </cfRule>
  </conditionalFormatting>
  <conditionalFormatting sqref="F5:G8">
    <cfRule type="expression" dxfId="1133" priority="61">
      <formula>$F5="completar"</formula>
    </cfRule>
    <cfRule type="expression" dxfId="1132" priority="62">
      <formula>$F5="sin iniciar"</formula>
    </cfRule>
  </conditionalFormatting>
  <conditionalFormatting sqref="F9:G9">
    <cfRule type="expression" dxfId="1131" priority="57">
      <formula>$E9="completar"</formula>
    </cfRule>
    <cfRule type="expression" dxfId="1130" priority="58">
      <formula>$E9="sin iniciar"</formula>
    </cfRule>
  </conditionalFormatting>
  <conditionalFormatting sqref="H9">
    <cfRule type="expression" dxfId="1129" priority="55">
      <formula>$G9="completar"</formula>
    </cfRule>
    <cfRule type="expression" dxfId="1128" priority="56">
      <formula>$G9="sin iniciar"</formula>
    </cfRule>
  </conditionalFormatting>
  <conditionalFormatting sqref="F9:G9">
    <cfRule type="expression" dxfId="1127" priority="53">
      <formula>$E9="completar"</formula>
    </cfRule>
    <cfRule type="expression" dxfId="1126" priority="54">
      <formula>$E9="sin iniciar"</formula>
    </cfRule>
  </conditionalFormatting>
  <conditionalFormatting sqref="G10">
    <cfRule type="expression" dxfId="1125" priority="51">
      <formula>$E10="completar"</formula>
    </cfRule>
    <cfRule type="expression" dxfId="1124" priority="52">
      <formula>$E10="sin iniciar"</formula>
    </cfRule>
  </conditionalFormatting>
  <conditionalFormatting sqref="H10">
    <cfRule type="expression" dxfId="1123" priority="49">
      <formula>$G10="completar"</formula>
    </cfRule>
    <cfRule type="expression" dxfId="1122" priority="50">
      <formula>$G10="sin iniciar"</formula>
    </cfRule>
  </conditionalFormatting>
  <conditionalFormatting sqref="G10">
    <cfRule type="expression" dxfId="1121" priority="47">
      <formula>$E10="completar"</formula>
    </cfRule>
    <cfRule type="expression" dxfId="1120" priority="48">
      <formula>$E10="sin iniciar"</formula>
    </cfRule>
  </conditionalFormatting>
  <conditionalFormatting sqref="H8">
    <cfRule type="expression" dxfId="1119" priority="45">
      <formula>$G8="completar"</formula>
    </cfRule>
    <cfRule type="expression" dxfId="1118" priority="46">
      <formula>$G8="sin iniciar"</formula>
    </cfRule>
  </conditionalFormatting>
  <conditionalFormatting sqref="N9">
    <cfRule type="expression" dxfId="1117" priority="43">
      <formula>$H9="completar"</formula>
    </cfRule>
    <cfRule type="expression" dxfId="1116" priority="44">
      <formula>$H9="sin iniciar"</formula>
    </cfRule>
  </conditionalFormatting>
  <conditionalFormatting sqref="N10">
    <cfRule type="expression" dxfId="1115" priority="41">
      <formula>$H10="completar"</formula>
    </cfRule>
    <cfRule type="expression" dxfId="1114" priority="42">
      <formula>$H10="sin iniciar"</formula>
    </cfRule>
  </conditionalFormatting>
  <conditionalFormatting sqref="R8">
    <cfRule type="expression" dxfId="1113" priority="39">
      <formula>$H8="completar"</formula>
    </cfRule>
    <cfRule type="expression" dxfId="1112" priority="40">
      <formula>$H8="sin iniciar"</formula>
    </cfRule>
  </conditionalFormatting>
  <conditionalFormatting sqref="R10">
    <cfRule type="expression" dxfId="1111" priority="37">
      <formula>$H10="completar"</formula>
    </cfRule>
    <cfRule type="expression" dxfId="1110" priority="38">
      <formula>$H10="sin iniciar"</formula>
    </cfRule>
  </conditionalFormatting>
  <conditionalFormatting sqref="R9">
    <cfRule type="expression" dxfId="1109" priority="35">
      <formula>$H9="completar"</formula>
    </cfRule>
    <cfRule type="expression" dxfId="1108" priority="36">
      <formula>$H9="sin iniciar"</formula>
    </cfRule>
  </conditionalFormatting>
  <conditionalFormatting sqref="L6:M6">
    <cfRule type="expression" dxfId="1107" priority="31">
      <formula>$G6="completar"</formula>
    </cfRule>
    <cfRule type="expression" dxfId="1106" priority="32">
      <formula>$G6="sin iniciar"</formula>
    </cfRule>
  </conditionalFormatting>
  <conditionalFormatting sqref="J6:K6 J7">
    <cfRule type="expression" dxfId="1105" priority="33">
      <formula>$G6="completar"</formula>
    </cfRule>
    <cfRule type="expression" dxfId="1104" priority="34">
      <formula>$G6="sin iniciar"</formula>
    </cfRule>
  </conditionalFormatting>
  <conditionalFormatting sqref="K7:M7">
    <cfRule type="expression" dxfId="1103" priority="29">
      <formula>$G7="completar"</formula>
    </cfRule>
    <cfRule type="expression" dxfId="1102" priority="30">
      <formula>$G7="sin iniciar"</formula>
    </cfRule>
  </conditionalFormatting>
  <conditionalFormatting sqref="J8:M8">
    <cfRule type="expression" dxfId="1101" priority="27">
      <formula>$G8="completar"</formula>
    </cfRule>
    <cfRule type="expression" dxfId="1100" priority="28">
      <formula>$G8="sin iniciar"</formula>
    </cfRule>
  </conditionalFormatting>
  <conditionalFormatting sqref="T5:T8">
    <cfRule type="expression" dxfId="1099" priority="25">
      <formula>$G5="completar"</formula>
    </cfRule>
    <cfRule type="expression" dxfId="1098" priority="26">
      <formula>$G5="sin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J1" zoomScale="91" zoomScaleNormal="91" workbookViewId="0">
      <selection activeCell="Q25" sqref="Q25"/>
    </sheetView>
  </sheetViews>
  <sheetFormatPr baseColWidth="10" defaultColWidth="9.140625" defaultRowHeight="15" x14ac:dyDescent="0.25"/>
  <cols>
    <col min="1" max="1" width="33.5703125" customWidth="1"/>
    <col min="2" max="2" width="20.85546875" style="2" customWidth="1"/>
    <col min="3" max="3" width="30.8554687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31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0.85546875" style="26" customWidth="1"/>
    <col min="18" max="18" width="15.5703125" style="31" customWidth="1"/>
    <col min="19" max="19" width="14.7109375" style="31" customWidth="1"/>
    <col min="20" max="20" width="22.42578125" style="31" customWidth="1"/>
    <col min="21" max="21" width="34.42578125" style="31" customWidth="1"/>
    <col min="22" max="22" width="24.85546875" customWidth="1"/>
    <col min="23" max="23" width="19.85546875" customWidth="1"/>
  </cols>
  <sheetData>
    <row r="1" spans="1:24" ht="16.5" customHeight="1" x14ac:dyDescent="0.25">
      <c r="A1" s="685" t="s">
        <v>320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</row>
    <row r="2" spans="1:24" ht="23.25" customHeight="1" x14ac:dyDescent="0.25">
      <c r="A2" s="71" t="s">
        <v>81</v>
      </c>
      <c r="B2" s="72"/>
      <c r="C2" s="73"/>
      <c r="D2" s="65"/>
      <c r="E2" s="65"/>
      <c r="F2" s="65"/>
      <c r="G2" s="66"/>
      <c r="H2" s="65"/>
      <c r="I2" s="65"/>
      <c r="J2" s="65"/>
      <c r="K2" s="65"/>
      <c r="L2" s="67"/>
      <c r="M2" s="67"/>
      <c r="N2" s="67"/>
      <c r="O2" s="67"/>
      <c r="P2" s="67"/>
      <c r="Q2" s="68"/>
      <c r="R2" s="69"/>
      <c r="S2" s="69"/>
      <c r="T2" s="69"/>
      <c r="U2" s="69"/>
      <c r="V2" s="70"/>
    </row>
    <row r="3" spans="1:24" ht="9" customHeight="1" x14ac:dyDescent="0.25">
      <c r="C3" s="3"/>
      <c r="D3" s="6"/>
      <c r="E3" s="4"/>
      <c r="F3" s="1"/>
      <c r="G3" s="62"/>
      <c r="H3" s="6"/>
      <c r="I3" s="681"/>
      <c r="J3" s="681"/>
      <c r="K3" s="681"/>
      <c r="L3" s="682"/>
    </row>
    <row r="4" spans="1:24" ht="66" customHeight="1" x14ac:dyDescent="0.25">
      <c r="A4" s="28" t="s">
        <v>319</v>
      </c>
      <c r="B4" s="21" t="s">
        <v>6</v>
      </c>
      <c r="C4" s="21" t="s">
        <v>20</v>
      </c>
      <c r="D4" s="21" t="s">
        <v>0</v>
      </c>
      <c r="E4" s="21" t="s">
        <v>1</v>
      </c>
      <c r="F4" s="21" t="s">
        <v>2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  <c r="O4" s="21" t="s">
        <v>16</v>
      </c>
      <c r="P4" s="21" t="s">
        <v>17</v>
      </c>
      <c r="Q4" s="21" t="s">
        <v>18</v>
      </c>
      <c r="R4" s="21" t="s">
        <v>19</v>
      </c>
      <c r="S4" s="21" t="s">
        <v>7</v>
      </c>
      <c r="T4" s="21" t="s">
        <v>3</v>
      </c>
      <c r="U4" s="15" t="s">
        <v>5</v>
      </c>
      <c r="V4" s="21" t="s">
        <v>4</v>
      </c>
    </row>
    <row r="5" spans="1:24" ht="50.1" customHeight="1" x14ac:dyDescent="0.25">
      <c r="A5" s="23" t="s">
        <v>514</v>
      </c>
      <c r="B5" s="8"/>
      <c r="C5" s="8"/>
      <c r="D5" s="9" t="s">
        <v>76</v>
      </c>
      <c r="E5" s="9" t="s">
        <v>78</v>
      </c>
      <c r="F5" s="19" t="s">
        <v>80</v>
      </c>
      <c r="G5" s="42">
        <v>18060</v>
      </c>
      <c r="H5" s="22" t="s">
        <v>82</v>
      </c>
      <c r="I5" s="19">
        <v>4521</v>
      </c>
      <c r="J5" s="19">
        <v>2</v>
      </c>
      <c r="K5" s="19">
        <v>21</v>
      </c>
      <c r="L5" s="19">
        <v>212</v>
      </c>
      <c r="M5" s="19">
        <v>212000</v>
      </c>
      <c r="N5" s="54">
        <v>91002</v>
      </c>
      <c r="O5" s="19"/>
      <c r="P5" s="20"/>
      <c r="Q5" s="9"/>
      <c r="R5" s="79">
        <v>4815.8</v>
      </c>
      <c r="S5" s="42"/>
      <c r="T5" s="82">
        <v>43942</v>
      </c>
      <c r="U5" s="44" t="s">
        <v>30</v>
      </c>
      <c r="V5" s="19"/>
    </row>
    <row r="6" spans="1:24" ht="50.1" customHeight="1" thickBot="1" x14ac:dyDescent="0.3">
      <c r="A6" s="170" t="s">
        <v>514</v>
      </c>
      <c r="B6" s="187"/>
      <c r="C6" s="232"/>
      <c r="D6" s="164" t="s">
        <v>77</v>
      </c>
      <c r="E6" s="164" t="s">
        <v>79</v>
      </c>
      <c r="F6" s="166" t="s">
        <v>985</v>
      </c>
      <c r="G6" s="245">
        <v>18060</v>
      </c>
      <c r="H6" s="336" t="s">
        <v>1239</v>
      </c>
      <c r="I6" s="166">
        <v>4521</v>
      </c>
      <c r="J6" s="166">
        <v>2</v>
      </c>
      <c r="K6" s="166">
        <v>22</v>
      </c>
      <c r="L6" s="166">
        <v>227</v>
      </c>
      <c r="M6" s="166">
        <v>227006</v>
      </c>
      <c r="N6" s="244">
        <v>91002</v>
      </c>
      <c r="O6" s="166"/>
      <c r="P6" s="167"/>
      <c r="Q6" s="164"/>
      <c r="R6" s="168">
        <v>813.29</v>
      </c>
      <c r="S6" s="245"/>
      <c r="T6" s="318">
        <v>43902</v>
      </c>
      <c r="U6" s="163" t="s">
        <v>30</v>
      </c>
      <c r="V6" s="166"/>
    </row>
    <row r="7" spans="1:24" ht="15" customHeight="1" thickTop="1" x14ac:dyDescent="0.25">
      <c r="A7" s="23" t="s">
        <v>514</v>
      </c>
      <c r="B7" s="8"/>
      <c r="C7" s="8"/>
      <c r="D7" s="5" t="s">
        <v>1235</v>
      </c>
      <c r="E7" s="5" t="s">
        <v>1238</v>
      </c>
      <c r="F7" s="19" t="s">
        <v>985</v>
      </c>
      <c r="G7" s="42">
        <v>18060</v>
      </c>
      <c r="H7" s="22" t="s">
        <v>1239</v>
      </c>
      <c r="I7" s="19">
        <v>4521</v>
      </c>
      <c r="J7" s="19">
        <v>2</v>
      </c>
      <c r="K7" s="19">
        <v>21</v>
      </c>
      <c r="L7" s="19">
        <v>212</v>
      </c>
      <c r="M7" s="19">
        <v>212000</v>
      </c>
      <c r="N7" s="54">
        <v>91002</v>
      </c>
      <c r="O7" s="19"/>
      <c r="P7" s="20"/>
      <c r="Q7" s="9"/>
      <c r="R7" s="79">
        <v>73765.77</v>
      </c>
      <c r="S7" s="42"/>
      <c r="T7" s="82">
        <v>43942</v>
      </c>
      <c r="U7" s="44" t="s">
        <v>30</v>
      </c>
      <c r="V7" s="19"/>
      <c r="W7" s="16"/>
      <c r="X7" s="16"/>
    </row>
    <row r="8" spans="1:24" s="438" customFormat="1" ht="15" customHeight="1" thickBot="1" x14ac:dyDescent="0.3">
      <c r="A8" s="170" t="s">
        <v>514</v>
      </c>
      <c r="B8" s="187"/>
      <c r="C8" s="232"/>
      <c r="D8" s="5" t="s">
        <v>1236</v>
      </c>
      <c r="E8" s="5" t="s">
        <v>1237</v>
      </c>
      <c r="F8" s="166" t="s">
        <v>985</v>
      </c>
      <c r="G8" s="245">
        <v>18060</v>
      </c>
      <c r="H8" s="336" t="s">
        <v>1240</v>
      </c>
      <c r="I8" s="166">
        <v>4521</v>
      </c>
      <c r="J8" s="166">
        <v>2</v>
      </c>
      <c r="K8" s="166">
        <v>22</v>
      </c>
      <c r="L8" s="166">
        <v>227</v>
      </c>
      <c r="M8" s="166">
        <v>227006</v>
      </c>
      <c r="N8" s="244">
        <v>91002</v>
      </c>
      <c r="O8" s="166"/>
      <c r="P8" s="167"/>
      <c r="Q8" s="164"/>
      <c r="R8" s="168">
        <v>2291.4499999999998</v>
      </c>
      <c r="S8" s="245"/>
      <c r="T8" s="318">
        <v>43902</v>
      </c>
      <c r="U8" s="163" t="s">
        <v>30</v>
      </c>
      <c r="V8" s="166"/>
      <c r="W8" s="78"/>
      <c r="X8" s="78"/>
    </row>
    <row r="9" spans="1:24" s="41" customFormat="1" ht="15" customHeight="1" thickTop="1" x14ac:dyDescent="0.25">
      <c r="A9" s="281">
        <f>COUNTA(A5:A6)</f>
        <v>2</v>
      </c>
      <c r="B9" s="142" t="s">
        <v>441</v>
      </c>
      <c r="C9" s="143"/>
      <c r="D9" s="217"/>
      <c r="E9" s="217"/>
      <c r="F9" s="219"/>
      <c r="G9" s="220"/>
      <c r="H9" s="217"/>
      <c r="I9" s="147"/>
      <c r="J9" s="147"/>
      <c r="K9" s="147"/>
      <c r="L9" s="147"/>
      <c r="M9" s="147"/>
      <c r="N9" s="218"/>
      <c r="O9" s="221"/>
      <c r="P9" s="40"/>
      <c r="Q9" s="157"/>
      <c r="R9" s="195"/>
      <c r="S9" s="194"/>
      <c r="T9" s="194"/>
      <c r="U9" s="194"/>
      <c r="V9" s="40"/>
      <c r="W9" s="40"/>
      <c r="X9" s="40"/>
    </row>
    <row r="10" spans="1:24" s="41" customFormat="1" ht="15" customHeight="1" x14ac:dyDescent="0.25">
      <c r="A10" s="192"/>
      <c r="B10" s="222"/>
      <c r="C10" s="147"/>
      <c r="D10" s="217"/>
      <c r="E10" s="217"/>
      <c r="F10" s="219"/>
      <c r="G10" s="220"/>
      <c r="H10" s="217"/>
      <c r="I10" s="147"/>
      <c r="J10" s="147"/>
      <c r="K10" s="147"/>
      <c r="L10" s="147"/>
      <c r="M10" s="147"/>
      <c r="N10" s="218"/>
      <c r="O10" s="221"/>
      <c r="P10" s="40"/>
      <c r="Q10" s="281" t="s">
        <v>442</v>
      </c>
      <c r="R10" s="339">
        <f>SUM(R5:R9)</f>
        <v>81686.31</v>
      </c>
      <c r="S10" s="194"/>
      <c r="T10" s="194"/>
      <c r="U10" s="194"/>
      <c r="V10" s="40"/>
      <c r="W10" s="40"/>
      <c r="X10" s="40"/>
    </row>
    <row r="11" spans="1:24" s="41" customFormat="1" ht="15" customHeight="1" x14ac:dyDescent="0.25">
      <c r="A11" s="222"/>
      <c r="B11" s="222"/>
      <c r="C11" s="147"/>
      <c r="D11" s="221"/>
      <c r="E11" s="147"/>
      <c r="F11" s="40"/>
      <c r="G11" s="216"/>
      <c r="H11" s="221"/>
      <c r="I11" s="221"/>
      <c r="J11" s="221"/>
      <c r="K11" s="221"/>
      <c r="L11" s="221"/>
      <c r="M11" s="221"/>
      <c r="N11" s="221"/>
      <c r="O11" s="221"/>
      <c r="P11" s="40"/>
      <c r="Q11" s="157"/>
      <c r="R11" s="216"/>
      <c r="S11" s="216"/>
      <c r="T11" s="216"/>
      <c r="U11" s="216"/>
      <c r="V11" s="40"/>
      <c r="W11" s="40"/>
      <c r="X11" s="40"/>
    </row>
    <row r="12" spans="1:24" s="41" customFormat="1" ht="15" customHeight="1" x14ac:dyDescent="0.25">
      <c r="A12" s="222"/>
      <c r="B12" s="222"/>
      <c r="C12" s="147"/>
      <c r="D12" s="221"/>
      <c r="E12" s="147"/>
      <c r="F12" s="40"/>
      <c r="G12" s="216"/>
      <c r="H12" s="221"/>
      <c r="I12" s="221"/>
      <c r="J12" s="221"/>
      <c r="K12" s="221"/>
      <c r="L12" s="221"/>
      <c r="M12" s="221"/>
      <c r="N12" s="221"/>
      <c r="O12" s="221"/>
      <c r="P12" s="40"/>
      <c r="Q12" s="157"/>
      <c r="R12" s="216"/>
      <c r="S12" s="216"/>
      <c r="T12" s="216"/>
      <c r="U12" s="216"/>
      <c r="V12" s="40"/>
      <c r="W12" s="40"/>
      <c r="X12" s="40"/>
    </row>
    <row r="13" spans="1:24" ht="15" customHeight="1" x14ac:dyDescent="0.25">
      <c r="A13" s="333"/>
      <c r="B13" s="333"/>
      <c r="C13" s="144"/>
      <c r="D13" s="324"/>
      <c r="E13" s="144"/>
      <c r="F13" s="16"/>
      <c r="G13" s="145"/>
      <c r="H13" s="324"/>
      <c r="I13" s="324"/>
      <c r="J13" s="324"/>
      <c r="K13" s="324"/>
      <c r="L13" s="324"/>
      <c r="M13" s="324"/>
      <c r="N13" s="324"/>
      <c r="O13" s="324"/>
      <c r="P13" s="16"/>
      <c r="Q13" s="334"/>
      <c r="R13" s="145"/>
      <c r="S13" s="145"/>
      <c r="T13" s="145"/>
      <c r="U13" s="145"/>
      <c r="V13" s="16"/>
      <c r="W13" s="16"/>
      <c r="X13" s="16"/>
    </row>
    <row r="14" spans="1:24" x14ac:dyDescent="0.25">
      <c r="A14" s="16"/>
      <c r="B14" s="333"/>
      <c r="C14" s="144"/>
      <c r="D14" s="324"/>
      <c r="E14" s="144"/>
      <c r="F14" s="16"/>
      <c r="G14" s="145"/>
      <c r="H14" s="324"/>
      <c r="I14" s="324"/>
      <c r="J14" s="324"/>
      <c r="K14" s="324"/>
      <c r="L14" s="16"/>
      <c r="M14" s="16"/>
      <c r="N14" s="16"/>
      <c r="O14" s="16"/>
      <c r="P14" s="16"/>
      <c r="Q14" s="334"/>
      <c r="R14" s="145"/>
      <c r="S14" s="145"/>
      <c r="T14" s="145"/>
      <c r="U14" s="145"/>
      <c r="V14" s="16"/>
    </row>
    <row r="15" spans="1:24" x14ac:dyDescent="0.25">
      <c r="H15" s="680"/>
      <c r="I15" s="680"/>
      <c r="J15" s="680"/>
      <c r="K15" s="680"/>
      <c r="L15" s="680"/>
      <c r="M15" s="680"/>
      <c r="N15" s="680"/>
    </row>
    <row r="16" spans="1:24" x14ac:dyDescent="0.25">
      <c r="H16" s="680"/>
      <c r="I16" s="680"/>
      <c r="J16" s="680"/>
      <c r="K16" s="680"/>
      <c r="L16" s="680"/>
      <c r="M16" s="680"/>
      <c r="N16" s="680"/>
    </row>
    <row r="17" spans="8:14" x14ac:dyDescent="0.25">
      <c r="H17" s="680"/>
      <c r="I17" s="680"/>
      <c r="J17" s="680"/>
      <c r="K17" s="680"/>
      <c r="L17" s="680"/>
      <c r="M17" s="680"/>
      <c r="N17" s="18"/>
    </row>
    <row r="18" spans="8:14" x14ac:dyDescent="0.25">
      <c r="H18" s="680"/>
      <c r="I18" s="680"/>
      <c r="J18" s="680"/>
      <c r="K18" s="680"/>
      <c r="L18" s="680"/>
      <c r="M18" s="680"/>
      <c r="N18" s="18"/>
    </row>
  </sheetData>
  <mergeCells count="6">
    <mergeCell ref="H18:M18"/>
    <mergeCell ref="A1:V1"/>
    <mergeCell ref="I3:L3"/>
    <mergeCell ref="H15:N15"/>
    <mergeCell ref="H16:N16"/>
    <mergeCell ref="H17:M17"/>
  </mergeCells>
  <conditionalFormatting sqref="L5:Q6 S5:V6">
    <cfRule type="expression" dxfId="1069" priority="41">
      <formula>$H5="completar"</formula>
    </cfRule>
    <cfRule type="expression" dxfId="1068" priority="42">
      <formula>$H5="sin iniciar"</formula>
    </cfRule>
  </conditionalFormatting>
  <conditionalFormatting sqref="F5:G6">
    <cfRule type="expression" dxfId="1067" priority="47">
      <formula>$F5="completar"</formula>
    </cfRule>
    <cfRule type="expression" dxfId="1066" priority="48">
      <formula>$F5="sin iniciar"</formula>
    </cfRule>
  </conditionalFormatting>
  <conditionalFormatting sqref="H5:K6">
    <cfRule type="expression" dxfId="1065" priority="45">
      <formula>$H5="completar"</formula>
    </cfRule>
    <cfRule type="expression" dxfId="1064" priority="46">
      <formula>$H5="sin iniciar"</formula>
    </cfRule>
  </conditionalFormatting>
  <conditionalFormatting sqref="F5:G6">
    <cfRule type="expression" dxfId="1063" priority="43">
      <formula>$F5="completar"</formula>
    </cfRule>
    <cfRule type="expression" dxfId="1062" priority="44">
      <formula>$F5="sin iniciar"</formula>
    </cfRule>
  </conditionalFormatting>
  <conditionalFormatting sqref="F9:G9">
    <cfRule type="expression" dxfId="1061" priority="39">
      <formula>$E9="completar"</formula>
    </cfRule>
    <cfRule type="expression" dxfId="1060" priority="40">
      <formula>$E9="sin iniciar"</formula>
    </cfRule>
  </conditionalFormatting>
  <conditionalFormatting sqref="H9">
    <cfRule type="expression" dxfId="1059" priority="37">
      <formula>$G9="completar"</formula>
    </cfRule>
    <cfRule type="expression" dxfId="1058" priority="38">
      <formula>$G9="sin iniciar"</formula>
    </cfRule>
  </conditionalFormatting>
  <conditionalFormatting sqref="F9:G9">
    <cfRule type="expression" dxfId="1057" priority="35">
      <formula>$E9="completar"</formula>
    </cfRule>
    <cfRule type="expression" dxfId="1056" priority="36">
      <formula>$E9="sin iniciar"</formula>
    </cfRule>
  </conditionalFormatting>
  <conditionalFormatting sqref="G10">
    <cfRule type="expression" dxfId="1055" priority="33">
      <formula>$E10="completar"</formula>
    </cfRule>
    <cfRule type="expression" dxfId="1054" priority="34">
      <formula>$E10="sin iniciar"</formula>
    </cfRule>
  </conditionalFormatting>
  <conditionalFormatting sqref="H10">
    <cfRule type="expression" dxfId="1053" priority="31">
      <formula>$G10="completar"</formula>
    </cfRule>
    <cfRule type="expression" dxfId="1052" priority="32">
      <formula>$G10="sin iniciar"</formula>
    </cfRule>
  </conditionalFormatting>
  <conditionalFormatting sqref="G10">
    <cfRule type="expression" dxfId="1051" priority="29">
      <formula>$E10="completar"</formula>
    </cfRule>
    <cfRule type="expression" dxfId="1050" priority="30">
      <formula>$E10="sin iniciar"</formula>
    </cfRule>
  </conditionalFormatting>
  <conditionalFormatting sqref="N9">
    <cfRule type="expression" dxfId="1049" priority="25">
      <formula>$H9="completar"</formula>
    </cfRule>
    <cfRule type="expression" dxfId="1048" priority="26">
      <formula>$H9="sin iniciar"</formula>
    </cfRule>
  </conditionalFormatting>
  <conditionalFormatting sqref="N10">
    <cfRule type="expression" dxfId="1047" priority="23">
      <formula>$H10="completar"</formula>
    </cfRule>
    <cfRule type="expression" dxfId="1046" priority="24">
      <formula>$H10="sin iniciar"</formula>
    </cfRule>
  </conditionalFormatting>
  <conditionalFormatting sqref="R9">
    <cfRule type="expression" dxfId="1045" priority="17">
      <formula>$H9="completar"</formula>
    </cfRule>
    <cfRule type="expression" dxfId="1044" priority="18">
      <formula>$H9="sin iniciar"</formula>
    </cfRule>
  </conditionalFormatting>
  <conditionalFormatting sqref="R5">
    <cfRule type="expression" dxfId="1043" priority="15">
      <formula>$H5="completar"</formula>
    </cfRule>
    <cfRule type="expression" dxfId="1042" priority="16">
      <formula>$H5="sin iniciar"</formula>
    </cfRule>
  </conditionalFormatting>
  <conditionalFormatting sqref="R6">
    <cfRule type="expression" dxfId="1041" priority="13">
      <formula>$H6="completar"</formula>
    </cfRule>
    <cfRule type="expression" dxfId="1040" priority="14">
      <formula>$H6="sin iniciar"</formula>
    </cfRule>
  </conditionalFormatting>
  <conditionalFormatting sqref="L7:Q8 S7:V8">
    <cfRule type="expression" dxfId="1039" priority="5">
      <formula>$H7="completar"</formula>
    </cfRule>
    <cfRule type="expression" dxfId="1038" priority="6">
      <formula>$H7="sin iniciar"</formula>
    </cfRule>
  </conditionalFormatting>
  <conditionalFormatting sqref="F7:G8">
    <cfRule type="expression" dxfId="1037" priority="11">
      <formula>$F7="completar"</formula>
    </cfRule>
    <cfRule type="expression" dxfId="1036" priority="12">
      <formula>$F7="sin iniciar"</formula>
    </cfRule>
  </conditionalFormatting>
  <conditionalFormatting sqref="H7:K8">
    <cfRule type="expression" dxfId="1035" priority="9">
      <formula>$H7="completar"</formula>
    </cfRule>
    <cfRule type="expression" dxfId="1034" priority="10">
      <formula>$H7="sin iniciar"</formula>
    </cfRule>
  </conditionalFormatting>
  <conditionalFormatting sqref="F7:G8">
    <cfRule type="expression" dxfId="1033" priority="7">
      <formula>$F7="completar"</formula>
    </cfRule>
    <cfRule type="expression" dxfId="1032" priority="8">
      <formula>$F7="sin iniciar"</formula>
    </cfRule>
  </conditionalFormatting>
  <conditionalFormatting sqref="R7">
    <cfRule type="expression" dxfId="1031" priority="3">
      <formula>$H7="completar"</formula>
    </cfRule>
    <cfRule type="expression" dxfId="1030" priority="4">
      <formula>$H7="sin iniciar"</formula>
    </cfRule>
  </conditionalFormatting>
  <conditionalFormatting sqref="R8">
    <cfRule type="expression" dxfId="1029" priority="1">
      <formula>$H8="completar"</formula>
    </cfRule>
    <cfRule type="expression" dxfId="1028" priority="2">
      <formula>$H8="sin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Resumen</vt:lpstr>
      <vt:lpstr>10-PRESIDENCIA y R.I.</vt:lpstr>
      <vt:lpstr>11-CIUDADANÍA Y DCH.SOC.</vt:lpstr>
      <vt:lpstr>12-HACIENDA Y ADM.PBCA.</vt:lpstr>
      <vt:lpstr>13-VERTEBRACIÓN</vt:lpstr>
      <vt:lpstr>14-AGRICUL.GAN.y M.A.</vt:lpstr>
      <vt:lpstr>16-SANIDAD</vt:lpstr>
      <vt:lpstr>17-CIENCIA,UNIV.y SOC.CONOC.</vt:lpstr>
      <vt:lpstr>18-EDUCACIÓN,CULT y DEP.</vt:lpstr>
      <vt:lpstr>51-INAEM</vt:lpstr>
      <vt:lpstr>52-SALUD</vt:lpstr>
      <vt:lpstr>53-IASS</vt:lpstr>
      <vt:lpstr>54-IAM</vt:lpstr>
      <vt:lpstr>71-AST</vt:lpstr>
      <vt:lpstr>73-IACS</vt:lpstr>
      <vt:lpstr>76-BSTA</vt:lpstr>
      <vt:lpstr>CARTV</vt:lpstr>
      <vt:lpstr>TVA</vt:lpstr>
      <vt:lpstr>RAA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de emergencia (27/07/2020)</dc:title>
  <dc:subject>Última actualización</dc:subject>
  <dc:creator/>
  <cp:lastModifiedBy/>
  <dcterms:created xsi:type="dcterms:W3CDTF">2013-12-26T06:54:47Z</dcterms:created>
  <dcterms:modified xsi:type="dcterms:W3CDTF">2020-09-04T07:32:56Z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Aplicación artículos 7.2.a y 7.3.xlsx</vt:lpwstr>
  </property>
</Properties>
</file>